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Pilát\"/>
    </mc:Choice>
  </mc:AlternateContent>
  <bookViews>
    <workbookView xWindow="0" yWindow="0" windowWidth="0" windowHeight="0"/>
  </bookViews>
  <sheets>
    <sheet name="Rekapitulace stavby" sheetId="1" r:id="rId1"/>
    <sheet name="99-2023 - HYDRAULICKÉ VY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'99-2023 - HYDRAULICKÉ VYV...'!$C$119:$K$225</definedName>
    <definedName name="_xlnm.Print_Area" localSheetId="1">'99-2023 - HYDRAULICKÉ VYV...'!$C$4:$J$76,'99-2023 - HYDRAULICKÉ VYV...'!$C$82:$J$103,'99-2023 - HYDRAULICKÉ VYV...'!$C$109:$K$225</definedName>
    <definedName name="_xlnm.Print_Titles" localSheetId="1">'99-2023 - HYDRAULICKÉ VYV...'!$119:$119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J117"/>
  <c r="J116"/>
  <c r="F114"/>
  <c r="E112"/>
  <c r="J90"/>
  <c r="J89"/>
  <c r="F87"/>
  <c r="E85"/>
  <c r="J16"/>
  <c r="E16"/>
  <c r="F117"/>
  <c r="J15"/>
  <c r="J13"/>
  <c r="E13"/>
  <c r="F116"/>
  <c r="J12"/>
  <c r="J10"/>
  <c r="J114"/>
  <c i="1" r="L90"/>
  <c r="AM90"/>
  <c r="AM89"/>
  <c r="L89"/>
  <c r="AM87"/>
  <c r="L87"/>
  <c r="L85"/>
  <c r="L84"/>
  <c i="2" r="BK225"/>
  <c r="BK223"/>
  <c r="BK221"/>
  <c r="J219"/>
  <c r="J217"/>
  <c r="BK213"/>
  <c r="BK209"/>
  <c r="BK207"/>
  <c r="BK205"/>
  <c r="BK203"/>
  <c r="BK201"/>
  <c r="J200"/>
  <c r="BK198"/>
  <c r="BK196"/>
  <c r="BK194"/>
  <c r="J192"/>
  <c r="BK190"/>
  <c r="BK188"/>
  <c r="J187"/>
  <c r="J185"/>
  <c r="BK183"/>
  <c r="BK181"/>
  <c r="J180"/>
  <c r="BK178"/>
  <c r="BK176"/>
  <c r="BK174"/>
  <c r="BK173"/>
  <c r="BK171"/>
  <c r="J170"/>
  <c r="J168"/>
  <c r="BK160"/>
  <c r="J158"/>
  <c r="J155"/>
  <c r="J150"/>
  <c r="BK145"/>
  <c r="J144"/>
  <c r="J141"/>
  <c r="BK139"/>
  <c r="J137"/>
  <c r="J130"/>
  <c i="1" r="AS94"/>
  <c i="2" r="F35"/>
  <c r="BK224"/>
  <c r="J222"/>
  <c r="J218"/>
  <c r="J213"/>
  <c r="J209"/>
  <c r="BK206"/>
  <c r="BK204"/>
  <c r="BK202"/>
  <c r="J199"/>
  <c r="BK197"/>
  <c r="J195"/>
  <c r="J191"/>
  <c r="J189"/>
  <c r="J186"/>
  <c r="J184"/>
  <c r="J182"/>
  <c r="BK179"/>
  <c r="J178"/>
  <c r="J176"/>
  <c r="J173"/>
  <c r="J171"/>
  <c r="BK169"/>
  <c r="J164"/>
  <c r="BK157"/>
  <c r="J156"/>
  <c r="BK152"/>
  <c r="J145"/>
  <c r="BK141"/>
  <c r="J138"/>
  <c r="J136"/>
  <c r="J127"/>
  <c r="J123"/>
  <c r="J32"/>
  <c r="J225"/>
  <c r="J223"/>
  <c r="J221"/>
  <c r="BK218"/>
  <c r="BK215"/>
  <c r="BK210"/>
  <c r="BK208"/>
  <c r="J207"/>
  <c r="J205"/>
  <c r="J203"/>
  <c r="J201"/>
  <c r="BK199"/>
  <c r="J197"/>
  <c r="BK195"/>
  <c r="J194"/>
  <c r="BK191"/>
  <c r="BK189"/>
  <c r="BK187"/>
  <c r="BK185"/>
  <c r="J183"/>
  <c r="J181"/>
  <c r="J179"/>
  <c r="J177"/>
  <c r="J175"/>
  <c r="BK172"/>
  <c r="BK170"/>
  <c r="BK168"/>
  <c r="J160"/>
  <c r="J157"/>
  <c r="BK155"/>
  <c r="J152"/>
  <c r="BK147"/>
  <c r="BK144"/>
  <c r="BK143"/>
  <c r="BK140"/>
  <c r="J139"/>
  <c r="BK137"/>
  <c r="BK130"/>
  <c r="BK123"/>
  <c r="F34"/>
  <c r="J224"/>
  <c r="BK222"/>
  <c r="BK219"/>
  <c r="BK217"/>
  <c r="J215"/>
  <c r="J210"/>
  <c r="J208"/>
  <c r="J206"/>
  <c r="J204"/>
  <c r="J202"/>
  <c r="BK200"/>
  <c r="J198"/>
  <c r="J196"/>
  <c r="BK192"/>
  <c r="J190"/>
  <c r="J188"/>
  <c r="BK186"/>
  <c r="BK184"/>
  <c r="BK182"/>
  <c r="BK180"/>
  <c r="BK177"/>
  <c r="BK175"/>
  <c r="J174"/>
  <c r="J172"/>
  <c r="J169"/>
  <c r="BK164"/>
  <c r="BK158"/>
  <c r="BK156"/>
  <c r="BK150"/>
  <c r="J147"/>
  <c r="J143"/>
  <c r="J140"/>
  <c r="BK138"/>
  <c r="BK136"/>
  <c r="BK127"/>
  <c l="1" r="R122"/>
  <c r="BK146"/>
  <c r="J146"/>
  <c r="J98"/>
  <c r="BK159"/>
  <c r="J159"/>
  <c r="J99"/>
  <c r="BK193"/>
  <c r="J193"/>
  <c r="J100"/>
  <c r="BK220"/>
  <c r="J220"/>
  <c r="J102"/>
  <c r="BK122"/>
  <c r="BK142"/>
  <c r="J142"/>
  <c r="J97"/>
  <c r="R142"/>
  <c r="T146"/>
  <c r="T159"/>
  <c r="T193"/>
  <c r="T216"/>
  <c r="P220"/>
  <c r="P122"/>
  <c r="T142"/>
  <c r="R146"/>
  <c r="P159"/>
  <c r="R193"/>
  <c r="P216"/>
  <c r="R220"/>
  <c r="T122"/>
  <c r="P142"/>
  <c r="P146"/>
  <c r="R159"/>
  <c r="P193"/>
  <c r="BK216"/>
  <c r="J216"/>
  <c r="J101"/>
  <c r="R216"/>
  <c r="T220"/>
  <c i="1" r="AW95"/>
  <c r="BC95"/>
  <c i="2" r="J87"/>
  <c r="F89"/>
  <c r="F90"/>
  <c r="BE123"/>
  <c r="BE127"/>
  <c r="BE130"/>
  <c r="BE136"/>
  <c r="BE137"/>
  <c r="BE138"/>
  <c r="BE139"/>
  <c r="BE140"/>
  <c r="BE141"/>
  <c r="BE143"/>
  <c r="BE144"/>
  <c r="BE145"/>
  <c r="BE147"/>
  <c r="BE150"/>
  <c r="BE152"/>
  <c r="BE155"/>
  <c r="BE156"/>
  <c r="BE157"/>
  <c r="BE158"/>
  <c r="BE160"/>
  <c r="BE164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0"/>
  <c r="BE213"/>
  <c r="BE215"/>
  <c r="BE217"/>
  <c r="BE218"/>
  <c r="BE219"/>
  <c r="BE221"/>
  <c r="BE222"/>
  <c r="BE223"/>
  <c r="BE224"/>
  <c r="BE225"/>
  <c i="1" r="BD95"/>
  <c i="2" r="F32"/>
  <c i="1" r="BA95"/>
  <c r="BA94"/>
  <c r="W30"/>
  <c r="BC94"/>
  <c r="W32"/>
  <c r="BD94"/>
  <c r="W33"/>
  <c i="2" r="F33"/>
  <c i="1" r="BB95"/>
  <c r="BB94"/>
  <c r="W31"/>
  <c i="2" l="1" r="T121"/>
  <c r="T120"/>
  <c r="P121"/>
  <c r="P120"/>
  <c i="1" r="AU95"/>
  <c i="2" r="BK121"/>
  <c r="J121"/>
  <c r="J95"/>
  <c r="R121"/>
  <c r="R120"/>
  <c r="J122"/>
  <c r="J96"/>
  <c i="1" r="AU94"/>
  <c r="AY94"/>
  <c r="AX94"/>
  <c i="2" r="J31"/>
  <c i="1" r="AV95"/>
  <c r="AT95"/>
  <c r="AW94"/>
  <c r="AK30"/>
  <c i="2" r="F31"/>
  <c i="1" r="AZ95"/>
  <c r="AZ94"/>
  <c r="W29"/>
  <c i="2" l="1" r="BK120"/>
  <c r="J120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<sst xmlns="http://schemas.openxmlformats.org/spreadsheetml/2006/main">
  <si>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</si>
  <si>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</si>
  <si>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</si>
  <si>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</si>
  <si>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</si>
  <si>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{85117694-da4a-48cb-baf2-57fa1ab6f243}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</si>
  <si>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</si>
  <si>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</si>
  <si>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</si>
  <si>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</si>
  <si>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</si>
  <si>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</si>
  <si>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</si>
  <si>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</si>
  <si>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99/2023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</si>
  <si>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</si>
  <si>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</si>
  <si>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HYDRAULICKÉ VYVÁŽENÍ OTOPNÉ SOUSTAVY - EISLEROVA KOLEJ</t>
  </si>
  <si>
    <t>KSO:</t>
  </si>
  <si>
    <t>CC-CZ:</t>
  </si>
  <si>
    <t>Místo:</t>
  </si>
  <si>
    <t>V ZAHRÁDKÁCH 1953/67, 130 00 PRAHA 3</t>
  </si>
  <si>
    <t>Datum:</t>
  </si>
  <si>
    <t>4. 9. 2023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</si>
  <si>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</si>
  <si>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</si>
  <si>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</si>
  <si>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</si>
  <si>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</si>
  <si>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</si>
  <si>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</si>
  <si>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Václav Pilát</t>
  </si>
  <si>
    <t>True</t>
  </si>
  <si>
    <t>Zpracovatel:</t>
  </si>
  <si>
    <t>Zdeněk Drda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</si>
  <si>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</si>
  <si>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</si>
  <si>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</si>
  <si>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</si>
  <si>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</si>
  <si>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</si>
  <si>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</si>
  <si>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</si>
  <si>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</si>
  <si>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</si>
  <si>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</si>
  <si>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</si>
  <si>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</si>
  <si>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</si>
  <si>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</si>
  <si>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</si>
  <si>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</si>
  <si>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</si>
  <si>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</si>
  <si>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</si>
  <si>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</si>
  <si>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</si>
  <si>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</si>
  <si>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</si>
  <si>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</si>
  <si>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</si>
  <si>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</si>
  <si>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</si>
  <si>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</si>
  <si>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</si>
  <si>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</si>
  <si>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</si>
  <si>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</si>
  <si>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</si>
  <si>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</si>
  <si>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</si>
  <si>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</si>
  <si>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</si>
  <si>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</si>
  <si>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</si>
  <si>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</si>
  <si>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</si>
  <si>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</si>
  <si>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</si>
  <si>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</si>
  <si>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</si>
  <si>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</si>
  <si>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</si>
  <si>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</si>
  <si>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</si>
  <si>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</si>
  <si>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</si>
  <si>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</si>
  <si>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</si>
  <si>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</si>
  <si>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</si>
  <si>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</si>
  <si>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</si>
  <si>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</si>
  <si>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</si>
  <si>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</si>
  <si>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736 - Ostatní konstrukce a práce</t>
  </si>
  <si>
    <t xml:space="preserve">    783 - Dokončovací práce - nátěry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</si>
  <si>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</si>
  <si>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</si>
  <si>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</si>
  <si>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</si>
  <si>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</si>
  <si>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</si>
  <si>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</si>
  <si>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</si>
  <si>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</si>
  <si>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</si>
  <si>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</si>
  <si>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</si>
  <si>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</si>
  <si>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</si>
  <si>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</si>
  <si>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</si>
  <si>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</si>
  <si>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</si>
  <si>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</si>
  <si>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</si>
  <si>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713410811</t>
  </si>
  <si>
    <t>Odstranění izolace tepelné potrubí pásy nebo rohožemi bez úpravy staženými drátem tl do 50 mm</t>
  </si>
  <si>
    <t>m</t>
  </si>
  <si>
    <t>CS ÚRS 2023 02</t>
  </si>
  <si>
    <t>16</t>
  </si>
  <si>
    <t>-1418689872</t>
  </si>
  <si>
    <t>VV</t>
  </si>
  <si>
    <t>"tepelné izolace na potrubí do DN25 - demontáž"32</t>
  </si>
  <si>
    <t>"tepelné izolace na potrubí do DN50 - demontáž"28</t>
  </si>
  <si>
    <t>Součet</t>
  </si>
  <si>
    <t>4</t>
  </si>
  <si>
    <t>713410813</t>
  </si>
  <si>
    <t>Odstranění izolace tepelné potrubí pásy nebo rohožemi bez úpravy staženými drátem tl přes 50 mm</t>
  </si>
  <si>
    <t>220147669</t>
  </si>
  <si>
    <t>"tepelné izolace na potrubí do DN100 - demontáž"2</t>
  </si>
  <si>
    <t>3</t>
  </si>
  <si>
    <t>713471212</t>
  </si>
  <si>
    <t>Montáž tepelné izolace armatur snímatelnými pouzdry na suchý zip</t>
  </si>
  <si>
    <t>kus</t>
  </si>
  <si>
    <t>CS ÚRS 2023 01</t>
  </si>
  <si>
    <t>1303175131</t>
  </si>
  <si>
    <t>"izolace armatur DN50 (izolace dle vyhlášky 193/2007Sb )"2</t>
  </si>
  <si>
    <t>"izolace armatur DN65 (izolace dle vyhlášky 193/2007Sb )"2</t>
  </si>
  <si>
    <t>"izolace armatur DN15 (izolace dle vyhlášky 193/2007Sb )"96</t>
  </si>
  <si>
    <t>"izolace armatur DN20 (izolace dle vyhlášky 193/2007Sb )"24</t>
  </si>
  <si>
    <t>M</t>
  </si>
  <si>
    <t>28377666</t>
  </si>
  <si>
    <t>izolace armatur DN15 (izolace dle vyhlášky 193/2007Sb )</t>
  </si>
  <si>
    <t>32</t>
  </si>
  <si>
    <t>1707586663</t>
  </si>
  <si>
    <t>5</t>
  </si>
  <si>
    <t>28377667</t>
  </si>
  <si>
    <t>izolace armatur DN20 (izolace dle vyhlášky 193/2007Sb )</t>
  </si>
  <si>
    <t>-1127109523</t>
  </si>
  <si>
    <t>6</t>
  </si>
  <si>
    <t>28377670</t>
  </si>
  <si>
    <t>izolace armatur DN50 (izolace dle vyhlášky 193/2007Sb )</t>
  </si>
  <si>
    <t>-431510926</t>
  </si>
  <si>
    <t>7</t>
  </si>
  <si>
    <t>28377671</t>
  </si>
  <si>
    <t>izolace armatur DN65 (izolace dle vyhlášky 193/2007Sb )</t>
  </si>
  <si>
    <t>-476952800</t>
  </si>
  <si>
    <t>8</t>
  </si>
  <si>
    <t>713481113</t>
  </si>
  <si>
    <t>Dopojení na stávající tepelnou izolaci potrubí (izolace dle vyhlášky 193/2007Sb )</t>
  </si>
  <si>
    <t>kpl</t>
  </si>
  <si>
    <t>-229640096</t>
  </si>
  <si>
    <t>9</t>
  </si>
  <si>
    <t>998713202</t>
  </si>
  <si>
    <t>Přesun hmot procentní pro izolace tepelné v objektech v přes 6 do 12 m</t>
  </si>
  <si>
    <t>%</t>
  </si>
  <si>
    <t>1525149499</t>
  </si>
  <si>
    <t>732</t>
  </si>
  <si>
    <t>Ústřední vytápění - strojovny</t>
  </si>
  <si>
    <t>10</t>
  </si>
  <si>
    <t>732420813</t>
  </si>
  <si>
    <t>Demontáž oběhového čerpadla Grundfoss MAGNA 1D 40-80F 220 včetně protipřírub</t>
  </si>
  <si>
    <t>42110350</t>
  </si>
  <si>
    <t>11</t>
  </si>
  <si>
    <t>732421474.GRS</t>
  </si>
  <si>
    <t>Oběhové čerpadlo s plynulou regulací otáček, funkce auto adapt - 4,50m3/h / min. 60kPa - 230V, Grundfoss Magna3 32-100</t>
  </si>
  <si>
    <t>soubor</t>
  </si>
  <si>
    <t>1451738415</t>
  </si>
  <si>
    <t>12</t>
  </si>
  <si>
    <t>998732202</t>
  </si>
  <si>
    <t>Přesun hmot procentní pro strojovny v objektech v přes 6 do 12 m</t>
  </si>
  <si>
    <t>-124903839</t>
  </si>
  <si>
    <t>733</t>
  </si>
  <si>
    <t>Ústřední vytápění - rozvodné potrubí</t>
  </si>
  <si>
    <t>13</t>
  </si>
  <si>
    <t>733120815</t>
  </si>
  <si>
    <t>Demontáž potrubí ocelového hladkého D do 38</t>
  </si>
  <si>
    <t>1807555501</t>
  </si>
  <si>
    <t>"potrubí ocelové do DN25 - demontáž, včetně armatur a tvarovek"32</t>
  </si>
  <si>
    <t>14</t>
  </si>
  <si>
    <t>733120819</t>
  </si>
  <si>
    <t>Demontáž potrubí ocelového hladkého D přes 38 do 60,3</t>
  </si>
  <si>
    <t>-1417468195</t>
  </si>
  <si>
    <t>"potrubí ocelové do DN50 - demontáž, včetně armatur a tvarovek"28</t>
  </si>
  <si>
    <t>733120832</t>
  </si>
  <si>
    <t>Demontáž potrubí ocelového hladkého D přes 89 do 133</t>
  </si>
  <si>
    <t>-1051349829</t>
  </si>
  <si>
    <t>"potrubí ocelové do DN100 - demontáž, včetně armatur a tvarovek"2</t>
  </si>
  <si>
    <t>733190801</t>
  </si>
  <si>
    <t xml:space="preserve">Demontáž kotevního materiálu  DN do 100</t>
  </si>
  <si>
    <t>-2134076222</t>
  </si>
  <si>
    <t>17</t>
  </si>
  <si>
    <t>733122202</t>
  </si>
  <si>
    <t>Potrubí ocelové DN15</t>
  </si>
  <si>
    <t>25438724</t>
  </si>
  <si>
    <t>18</t>
  </si>
  <si>
    <t>733811241</t>
  </si>
  <si>
    <t>Izolace dle vyhlášky 193/2007Sb. pro potrubí ocelové DN15</t>
  </si>
  <si>
    <t>-1329058698</t>
  </si>
  <si>
    <t>19</t>
  </si>
  <si>
    <t>998733202</t>
  </si>
  <si>
    <t>Přesun hmot procentní pro rozvody potrubí v objektech v přes 6 do 12 m</t>
  </si>
  <si>
    <t>-1359710194</t>
  </si>
  <si>
    <t>734</t>
  </si>
  <si>
    <t>Ústřední vytápění - armatury</t>
  </si>
  <si>
    <t>20</t>
  </si>
  <si>
    <t>734300811</t>
  </si>
  <si>
    <t>Demontáž armatury horkovodní ventil DN do 15</t>
  </si>
  <si>
    <t>-789450812</t>
  </si>
  <si>
    <t>"Demontáž radiátorový ventil DN 10"286</t>
  </si>
  <si>
    <t>"Demontáž radiátorový ventil DN 15"126</t>
  </si>
  <si>
    <t>734300821</t>
  </si>
  <si>
    <t>Demontáž šroubení horkovodního DN do 15</t>
  </si>
  <si>
    <t>-1641602868</t>
  </si>
  <si>
    <t>"Demontáž radiátorové šroubení DN10"286</t>
  </si>
  <si>
    <t>"Demontáž radiátorové šroubení DN15"126</t>
  </si>
  <si>
    <t>22</t>
  </si>
  <si>
    <t>734200822</t>
  </si>
  <si>
    <t>Demontáž radiátorový ventil DN 25</t>
  </si>
  <si>
    <t>-2060184112</t>
  </si>
  <si>
    <t>23</t>
  </si>
  <si>
    <t>734200824</t>
  </si>
  <si>
    <t>Demontáž závitových armatur do DN25</t>
  </si>
  <si>
    <t>965743159</t>
  </si>
  <si>
    <t>24</t>
  </si>
  <si>
    <t>734200824/R1</t>
  </si>
  <si>
    <t>Demontáž závitových armatur do DN80</t>
  </si>
  <si>
    <t>536889947</t>
  </si>
  <si>
    <t>25</t>
  </si>
  <si>
    <t>734221412</t>
  </si>
  <si>
    <t>Ttermostatický regulační ventil DN10 - přímý ( PN10, 120°C ) s plynulým přednastavením 1-8, kvs=0,86m3/h, připojení hlavice M30 x 1,5mm, dvojitě těsněný dřík kuželky, nerezová vratná pružina - např. Calypso Exact</t>
  </si>
  <si>
    <t>971820672</t>
  </si>
  <si>
    <t>26</t>
  </si>
  <si>
    <t>734221413</t>
  </si>
  <si>
    <t>Termostatický regulační ventil DN15 - přímý ( PN10, 120°C ) s plynulým přednastavením 1-8, kvs=0,86m3/h, připojení hlavice M30 x 1,5mm, dvojitě těsněný dřík kuželky, nerezová vratná pružina - např. Calypso Exact</t>
  </si>
  <si>
    <t>1432111975</t>
  </si>
  <si>
    <t>27</t>
  </si>
  <si>
    <t>734221423</t>
  </si>
  <si>
    <t>Termostatický regulační ventil DN15 - rohový ( PN10, 120°C ) s plynulým přednastavením 1-8, kvs=0,86m3/h, připojení hlavice M30 x 1,5mm, dvojitě těsněný dřík kuželky, nerezová vratná pružina - např. Calypso Exact</t>
  </si>
  <si>
    <t>459423091</t>
  </si>
  <si>
    <t>28</t>
  </si>
  <si>
    <t>734221544</t>
  </si>
  <si>
    <t>Regulační šroubení DN10 - přímé ( PN10, 120°C ) uzavírací funkce, s plynulým reprodukovatelným přednastavením, kvs=1,31m3/h - mapř. Regulux</t>
  </si>
  <si>
    <t>-1491340864</t>
  </si>
  <si>
    <t>29</t>
  </si>
  <si>
    <t>734221532</t>
  </si>
  <si>
    <t>Regulační šroubení DN15 - přímé ( PN10, 120°C ) uzavírací funkce, s plynulým reprodukovatelným přednastavením, kvs=1,31m3/h - mapř. Regulux</t>
  </si>
  <si>
    <t>727233534</t>
  </si>
  <si>
    <t>30</t>
  </si>
  <si>
    <t>734221545</t>
  </si>
  <si>
    <t>Regulační šroubení DN15 - rohové ( PN10, 120°C ) uzavírací funkce, s plynulým reprodukovatelným přednastavením, kvs=1,31m3/h - mapř. Regulux</t>
  </si>
  <si>
    <t>190510214</t>
  </si>
  <si>
    <t>31</t>
  </si>
  <si>
    <t>734222812</t>
  </si>
  <si>
    <t>Termostatická hlavice s kapalinovým čidlem pro přesnou proporcionální regulaci prostorové teploty, hystereze 0,15K, TELL třída A, připojovací rozměr M30x1,5mm, barva bílá</t>
  </si>
  <si>
    <t>-875154557</t>
  </si>
  <si>
    <t>734192316</t>
  </si>
  <si>
    <t>Uzavírací klapka DN65</t>
  </si>
  <si>
    <t>-1639385628</t>
  </si>
  <si>
    <t>33</t>
  </si>
  <si>
    <t>734173416</t>
  </si>
  <si>
    <t>Protipříruba k armaturám DN65 (PN16/120°C)</t>
  </si>
  <si>
    <t>817742309</t>
  </si>
  <si>
    <t>34</t>
  </si>
  <si>
    <t>734261236</t>
  </si>
  <si>
    <t>Připojovací čerpadlové protišroubení DN32 (PN16/120°C)</t>
  </si>
  <si>
    <t>1076641807</t>
  </si>
  <si>
    <t>35</t>
  </si>
  <si>
    <t>734220127</t>
  </si>
  <si>
    <t xml:space="preserve">Vyvažovací ventil DN50, kvs=32,3m3/h, včetně měřících vsuvek a vypouštění, měření na sedle  ( PN25/120°C) - TA Hydronics STAD DN50</t>
  </si>
  <si>
    <t>1996651638</t>
  </si>
  <si>
    <t>36</t>
  </si>
  <si>
    <t>734290500/R</t>
  </si>
  <si>
    <t>Zklidnující montážní úsek potrubí pro stoupačkové regulační armatury DN50</t>
  </si>
  <si>
    <t>948130808</t>
  </si>
  <si>
    <t>37</t>
  </si>
  <si>
    <t>734290501/R1</t>
  </si>
  <si>
    <t>Zklidnující montážní úsek potrubí pro stoupačkové regulační armatury DN15</t>
  </si>
  <si>
    <t>1734871439</t>
  </si>
  <si>
    <t>38</t>
  </si>
  <si>
    <t>734290501/R2</t>
  </si>
  <si>
    <t>Zklidnující montážní úsek potrubí pro stoupačkové regulační armatury DN20</t>
  </si>
  <si>
    <t>371847009</t>
  </si>
  <si>
    <t>39</t>
  </si>
  <si>
    <t>734292723</t>
  </si>
  <si>
    <t>Kulový kohout vypouštěcí DN15</t>
  </si>
  <si>
    <t>1395894387</t>
  </si>
  <si>
    <t>40</t>
  </si>
  <si>
    <t>734292713</t>
  </si>
  <si>
    <t>Kulový kohout uzavírací pákový DN15</t>
  </si>
  <si>
    <t>-1660535625</t>
  </si>
  <si>
    <t>41</t>
  </si>
  <si>
    <t>734292714</t>
  </si>
  <si>
    <t>Kulový kohout uzavírací pákový DN20</t>
  </si>
  <si>
    <t>-1351074675</t>
  </si>
  <si>
    <t>42</t>
  </si>
  <si>
    <t>734220122</t>
  </si>
  <si>
    <t xml:space="preserve">Vyvažovací ventil DN15, kvs=2,56m3/h, včetně měřících vsuvek a vypouštění, měření na sedle  ( PN25/120°C) - TA Hydronics STAD DN15</t>
  </si>
  <si>
    <t>-742807884</t>
  </si>
  <si>
    <t>43</t>
  </si>
  <si>
    <t>734220123</t>
  </si>
  <si>
    <t xml:space="preserve">Vyvažovací ventil DN20, kvs=5,39m3/h, včetně měřících vsuvek a vypouštění, měření na sedle  ( PN25/120°C) - TA Hydronics STAD DN20</t>
  </si>
  <si>
    <t>1168800611</t>
  </si>
  <si>
    <t>44</t>
  </si>
  <si>
    <t>734220112</t>
  </si>
  <si>
    <t>Stoupačkový regulátor tlakové diference DN15, kvs=2,9m3/h, 5-30kPa, plynule nastavitelný (PN25/120°C) včetně protikusu na zaústění kapiláry na přívodním potrubí - Hydronic Systems PV Compact DN15</t>
  </si>
  <si>
    <t>-599931</t>
  </si>
  <si>
    <t>45</t>
  </si>
  <si>
    <t>734220113</t>
  </si>
  <si>
    <t>Stoupačkový regulátor tlakové diference DN20, kvs=4,7m3/h, 5-30kPa, plynule nastavitelný (PN25/120°C) včetně protikusu na zaústění kapiláry na přívodním potrubí - Hydronic Systems PV Compact DN20</t>
  </si>
  <si>
    <t>-1874671637</t>
  </si>
  <si>
    <t>46</t>
  </si>
  <si>
    <t>998734202</t>
  </si>
  <si>
    <t>Přesun hmot procentní pro armatury v objektech v přes 6 do 12 m</t>
  </si>
  <si>
    <t>-2067436025</t>
  </si>
  <si>
    <t>736</t>
  </si>
  <si>
    <t>Ostatní konstrukce a práce</t>
  </si>
  <si>
    <t>47</t>
  </si>
  <si>
    <t>013254001</t>
  </si>
  <si>
    <t>Předávací dokumentace (protokoly o zkouškách, certifikáty a prohlášení o shodě aj.)</t>
  </si>
  <si>
    <t>1024</t>
  </si>
  <si>
    <t>1726028031</t>
  </si>
  <si>
    <t>48</t>
  </si>
  <si>
    <t>043114000</t>
  </si>
  <si>
    <t>Zkoušky tlakové</t>
  </si>
  <si>
    <t>-1034645936</t>
  </si>
  <si>
    <t>49</t>
  </si>
  <si>
    <t>043194000</t>
  </si>
  <si>
    <t>Funkční zkouška systému</t>
  </si>
  <si>
    <t>1983569209</t>
  </si>
  <si>
    <t>50</t>
  </si>
  <si>
    <t>043203000</t>
  </si>
  <si>
    <t xml:space="preserve">Hydraulické vyvážení otopné soustavy splňující podmínky zákona č. 406/2000 Sb. a jeho prováděcí vyhlášky č. 193/2007 Sb. v platném znění. </t>
  </si>
  <si>
    <t>1429996140</t>
  </si>
  <si>
    <t>51</t>
  </si>
  <si>
    <t>733141110</t>
  </si>
  <si>
    <t>Kotevní materiál</t>
  </si>
  <si>
    <t>-75372432</t>
  </si>
  <si>
    <t>52</t>
  </si>
  <si>
    <t>733390300</t>
  </si>
  <si>
    <t>Vypuštění, napuštění a odvzdušnění systému</t>
  </si>
  <si>
    <t>-57934154</t>
  </si>
  <si>
    <t>53</t>
  </si>
  <si>
    <t>736/1</t>
  </si>
  <si>
    <t>Štítky a označení potrubí</t>
  </si>
  <si>
    <t>495177373</t>
  </si>
  <si>
    <t>54</t>
  </si>
  <si>
    <t>736/2</t>
  </si>
  <si>
    <t>Ostatní drobný a pomocný materiál</t>
  </si>
  <si>
    <t>-1972433294</t>
  </si>
  <si>
    <t>55</t>
  </si>
  <si>
    <t>736/4</t>
  </si>
  <si>
    <t>Průzkumy a měření, případné doplňující průzkumy</t>
  </si>
  <si>
    <t>-1495445571</t>
  </si>
  <si>
    <t>56</t>
  </si>
  <si>
    <t>736/5</t>
  </si>
  <si>
    <t>Zajištění provozních řádů a manuálů vč. požární ochrany</t>
  </si>
  <si>
    <t>-1684429172</t>
  </si>
  <si>
    <t>57</t>
  </si>
  <si>
    <t>736/6</t>
  </si>
  <si>
    <t>Koordinace a součnnost s ostatními profesemi</t>
  </si>
  <si>
    <t>492433502</t>
  </si>
  <si>
    <t>58</t>
  </si>
  <si>
    <t>736/7</t>
  </si>
  <si>
    <t>Požární dozor během provádění montážních prací</t>
  </si>
  <si>
    <t>-1466825147</t>
  </si>
  <si>
    <t>59</t>
  </si>
  <si>
    <t>736/8</t>
  </si>
  <si>
    <t>Požární dohled 8 hodin po ukončení prací</t>
  </si>
  <si>
    <t>hod</t>
  </si>
  <si>
    <t>-344355940</t>
  </si>
  <si>
    <t>60</t>
  </si>
  <si>
    <t>952901111</t>
  </si>
  <si>
    <t>Vyčištění budov bytové a občanské výstavby při výšce podlaží do 4 m</t>
  </si>
  <si>
    <t>m2</t>
  </si>
  <si>
    <t>681277947</t>
  </si>
  <si>
    <t>61</t>
  </si>
  <si>
    <t>997013211</t>
  </si>
  <si>
    <t>Vnitrostaveništní doprava suti a vybouraných hmot pro budovy v do 6 m ručně</t>
  </si>
  <si>
    <t>t</t>
  </si>
  <si>
    <t>1749088257</t>
  </si>
  <si>
    <t>62</t>
  </si>
  <si>
    <t>997013501</t>
  </si>
  <si>
    <t>Odvoz suti a vybouraných hmot na skládku nebo meziskládku do 1 km se složením</t>
  </si>
  <si>
    <t>-930614806</t>
  </si>
  <si>
    <t>63</t>
  </si>
  <si>
    <t>997013509</t>
  </si>
  <si>
    <t>Příplatek k odvozu suti a vybouraných hmot na skládku ZKD 1 km přes 1 km</t>
  </si>
  <si>
    <t>-183328530</t>
  </si>
  <si>
    <t>1,328*20</t>
  </si>
  <si>
    <t>64</t>
  </si>
  <si>
    <t>997013631</t>
  </si>
  <si>
    <t>Poplatek za uložení na skládce (skládkovné) stavebního odpadu směsného kód odpadu 17 09 04</t>
  </si>
  <si>
    <t>-538838012</t>
  </si>
  <si>
    <t>1,328</t>
  </si>
  <si>
    <t>65</t>
  </si>
  <si>
    <t>997221612</t>
  </si>
  <si>
    <t>Nakládání vybouraných hmot na dopravní prostředky pro vodorovnou dopravu</t>
  </si>
  <si>
    <t>1011980320</t>
  </si>
  <si>
    <t>783</t>
  </si>
  <si>
    <t>Dokončovací práce - nátěry</t>
  </si>
  <si>
    <t>66</t>
  </si>
  <si>
    <t>783614551</t>
  </si>
  <si>
    <t>Základní jednonásobný syntetický nátěr potrubí DN do 50 mm</t>
  </si>
  <si>
    <t>-2088750828</t>
  </si>
  <si>
    <t>67</t>
  </si>
  <si>
    <t>783615551</t>
  </si>
  <si>
    <t>Mezinátěr jednonásobný syntetický nátěr potrubí DN do 50 mm</t>
  </si>
  <si>
    <t>-282844584</t>
  </si>
  <si>
    <t>68</t>
  </si>
  <si>
    <t>783617615</t>
  </si>
  <si>
    <t>Krycí dvojnásobný syntetický tepelně odolný nátěr potrubí DN do 50 mm</t>
  </si>
  <si>
    <t>-1836421182</t>
  </si>
  <si>
    <t>OST</t>
  </si>
  <si>
    <t>Ostatní</t>
  </si>
  <si>
    <t>69</t>
  </si>
  <si>
    <t>013254000</t>
  </si>
  <si>
    <t>Dokumentace skutečného provedení stavby</t>
  </si>
  <si>
    <t>1428275616</t>
  </si>
  <si>
    <t>70</t>
  </si>
  <si>
    <t>030001000</t>
  </si>
  <si>
    <t>Zařízení staveniště</t>
  </si>
  <si>
    <t>1449594479</t>
  </si>
  <si>
    <t>71</t>
  </si>
  <si>
    <t>071203000</t>
  </si>
  <si>
    <t>Provoz dalšího subjektu</t>
  </si>
  <si>
    <t>1174904125</t>
  </si>
  <si>
    <t>72</t>
  </si>
  <si>
    <t>063303000</t>
  </si>
  <si>
    <t>Práce ve výškách</t>
  </si>
  <si>
    <t>-1645408420</t>
  </si>
  <si>
    <t>73</t>
  </si>
  <si>
    <t>063503000</t>
  </si>
  <si>
    <t>Práce ve stísněném prostoru</t>
  </si>
  <si>
    <t>-1809138045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</si>
</sst>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99/2023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HYDRAULICKÉ VYVÁŽENÍ OTOPNÉ SOUSTAVY - EISLEROVA KOLEJ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 ZAHRÁDKÁCH 1953/67, 130 00 PRAHA 3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4. 9. 2023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Václav Pilát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Zdeněk Drda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76</v>
      </c>
      <c r="BT94" s="116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24.75" customHeight="1">
      <c r="A95" s="117" t="s">
        <v>80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'99-2023 - HYDRAULICKÉ VYV...'!J28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'99-2023 - HYDRAULICKÉ VYV...'!P120</f>
        <v>0</v>
      </c>
      <c r="AV95" s="126">
        <f>'99-2023 - HYDRAULICKÉ VYV...'!J31</f>
        <v>0</v>
      </c>
      <c r="AW95" s="126">
        <f>'99-2023 - HYDRAULICKÉ VYV...'!J32</f>
        <v>0</v>
      </c>
      <c r="AX95" s="126">
        <f>'99-2023 - HYDRAULICKÉ VYV...'!J33</f>
        <v>0</v>
      </c>
      <c r="AY95" s="126">
        <f>'99-2023 - HYDRAULICKÉ VYV...'!J34</f>
        <v>0</v>
      </c>
      <c r="AZ95" s="126">
        <f>'99-2023 - HYDRAULICKÉ VYV...'!F31</f>
        <v>0</v>
      </c>
      <c r="BA95" s="126">
        <f>'99-2023 - HYDRAULICKÉ VYV...'!F32</f>
        <v>0</v>
      </c>
      <c r="BB95" s="126">
        <f>'99-2023 - HYDRAULICKÉ VYV...'!F33</f>
        <v>0</v>
      </c>
      <c r="BC95" s="126">
        <f>'99-2023 - HYDRAULICKÉ VYV...'!F34</f>
        <v>0</v>
      </c>
      <c r="BD95" s="128">
        <f>'99-2023 - HYDRAULICKÉ VYV...'!F35</f>
        <v>0</v>
      </c>
      <c r="BE95" s="7"/>
      <c r="BT95" s="129" t="s">
        <v>82</v>
      </c>
      <c r="BU95" s="129" t="s">
        <v>83</v>
      </c>
      <c r="BV95" s="129" t="s">
        <v>78</v>
      </c>
      <c r="BW95" s="129" t="s">
        <v>5</v>
      </c>
      <c r="BX95" s="129" t="s">
        <v>79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A7RMjFjy/4TT7uAN0OZhxmdjxX9lqUTaFH99uYJPLLI8bvDzrgQbwA70tIzjaIx/OW+78kC0NcXax0rEkeVkPA==" hashValue="OOaK3O19MYyXUxMY8pHApJs/eDf5cOiQYUEIjxVHr6CA+xF2qytyG45Ogt8woMW0tyVGzOZj5zHipiZmD7Oti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99-2023 - HYDRAULICKÉ VY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84</v>
      </c>
    </row>
    <row r="4" s="1" customFormat="1" ht="24.96" customHeight="1">
      <c r="B4" s="19"/>
      <c r="D4" s="132" t="s">
        <v>85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4. 9. 2023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tr">
        <f>IF('Rekapitulace stavby'!E11="","",'Rekapitulace stavby'!E11)</f>
        <v xml:space="preserve"> </v>
      </c>
      <c r="F13" s="37"/>
      <c r="G13" s="37"/>
      <c r="H13" s="37"/>
      <c r="I13" s="134" t="s">
        <v>27</v>
      </c>
      <c r="J13" s="136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34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71.25" customHeight="1">
      <c r="A25" s="138"/>
      <c r="B25" s="139"/>
      <c r="C25" s="138"/>
      <c r="D25" s="138"/>
      <c r="E25" s="140" t="s">
        <v>36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37</v>
      </c>
      <c r="E28" s="37"/>
      <c r="F28" s="37"/>
      <c r="G28" s="37"/>
      <c r="H28" s="37"/>
      <c r="I28" s="37"/>
      <c r="J28" s="144">
        <f>ROUND(J120,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39</v>
      </c>
      <c r="G30" s="37"/>
      <c r="H30" s="37"/>
      <c r="I30" s="145" t="s">
        <v>38</v>
      </c>
      <c r="J30" s="145" t="s">
        <v>40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41</v>
      </c>
      <c r="E31" s="134" t="s">
        <v>42</v>
      </c>
      <c r="F31" s="147">
        <f>ROUND((SUM(BE120:BE225)),  2)</f>
        <v>0</v>
      </c>
      <c r="G31" s="37"/>
      <c r="H31" s="37"/>
      <c r="I31" s="148">
        <v>0.20999999999999999</v>
      </c>
      <c r="J31" s="147">
        <f>ROUND(((SUM(BE120:BE225))*I31),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43</v>
      </c>
      <c r="F32" s="147">
        <f>ROUND((SUM(BF120:BF225)),  2)</f>
        <v>0</v>
      </c>
      <c r="G32" s="37"/>
      <c r="H32" s="37"/>
      <c r="I32" s="148">
        <v>0.14999999999999999</v>
      </c>
      <c r="J32" s="147">
        <f>ROUND(((SUM(BF120:BF225))*I32),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44</v>
      </c>
      <c r="F33" s="147">
        <f>ROUND((SUM(BG120:BG225)),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45</v>
      </c>
      <c r="F34" s="147">
        <f>ROUND((SUM(BH120:BH225)),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46</v>
      </c>
      <c r="F35" s="147">
        <f>ROUND((SUM(BI120:BI225)),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47</v>
      </c>
      <c r="E37" s="151"/>
      <c r="F37" s="151"/>
      <c r="G37" s="152" t="s">
        <v>48</v>
      </c>
      <c r="H37" s="153" t="s">
        <v>49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9"/>
      <c r="D85" s="39"/>
      <c r="E85" s="75" t="str">
        <f>E7</f>
        <v>HYDRAULICKÉ VYVÁŽENÍ OTOPNÉ SOUSTAVY - EISLEROVA KOLEJ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V ZAHRÁDKÁCH 1953/67, 130 00 PRAHA 3</v>
      </c>
      <c r="G87" s="39"/>
      <c r="H87" s="39"/>
      <c r="I87" s="31" t="s">
        <v>22</v>
      </c>
      <c r="J87" s="78" t="str">
        <f>IF(J10="","",J10)</f>
        <v>4. 9. 2023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30</v>
      </c>
      <c r="J89" s="35" t="str">
        <f>E19</f>
        <v>Ing. Václav Pilát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Zdeněk Drda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89</v>
      </c>
      <c r="D94" s="39"/>
      <c r="E94" s="39"/>
      <c r="F94" s="39"/>
      <c r="G94" s="39"/>
      <c r="H94" s="39"/>
      <c r="I94" s="39"/>
      <c r="J94" s="109">
        <f>J120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J121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J122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J142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J146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J159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J193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97</v>
      </c>
      <c r="E101" s="180"/>
      <c r="F101" s="180"/>
      <c r="G101" s="180"/>
      <c r="H101" s="180"/>
      <c r="I101" s="180"/>
      <c r="J101" s="181">
        <f>J216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J220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30" customHeight="1">
      <c r="A112" s="37"/>
      <c r="B112" s="38"/>
      <c r="C112" s="39"/>
      <c r="D112" s="39"/>
      <c r="E112" s="75" t="str">
        <f>E7</f>
        <v>HYDRAULICKÉ VYVÁŽENÍ OTOPNÉ SOUSTAVY - EISLEROVA KOLEJ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F10</f>
        <v>V ZAHRÁDKÁCH 1953/67, 130 00 PRAHA 3</v>
      </c>
      <c r="G114" s="39"/>
      <c r="H114" s="39"/>
      <c r="I114" s="31" t="s">
        <v>22</v>
      </c>
      <c r="J114" s="78" t="str">
        <f>IF(J10="","",J10)</f>
        <v>4. 9. 2023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E13</f>
        <v xml:space="preserve"> </v>
      </c>
      <c r="G116" s="39"/>
      <c r="H116" s="39"/>
      <c r="I116" s="31" t="s">
        <v>30</v>
      </c>
      <c r="J116" s="35" t="str">
        <f>E19</f>
        <v>Ing. Václav Pilát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IF(E16="","",E16)</f>
        <v>Vyplň údaj</v>
      </c>
      <c r="G117" s="39"/>
      <c r="H117" s="39"/>
      <c r="I117" s="31" t="s">
        <v>33</v>
      </c>
      <c r="J117" s="35" t="str">
        <f>E22</f>
        <v>Zdeněk Drda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83"/>
      <c r="B119" s="184"/>
      <c r="C119" s="185" t="s">
        <v>100</v>
      </c>
      <c r="D119" s="186" t="s">
        <v>62</v>
      </c>
      <c r="E119" s="186" t="s">
        <v>58</v>
      </c>
      <c r="F119" s="186" t="s">
        <v>59</v>
      </c>
      <c r="G119" s="186" t="s">
        <v>101</v>
      </c>
      <c r="H119" s="186" t="s">
        <v>102</v>
      </c>
      <c r="I119" s="186" t="s">
        <v>103</v>
      </c>
      <c r="J119" s="186" t="s">
        <v>88</v>
      </c>
      <c r="K119" s="187" t="s">
        <v>104</v>
      </c>
      <c r="L119" s="188"/>
      <c r="M119" s="99" t="s">
        <v>1</v>
      </c>
      <c r="N119" s="100" t="s">
        <v>41</v>
      </c>
      <c r="O119" s="100" t="s">
        <v>105</v>
      </c>
      <c r="P119" s="100" t="s">
        <v>106</v>
      </c>
      <c r="Q119" s="100" t="s">
        <v>107</v>
      </c>
      <c r="R119" s="100" t="s">
        <v>108</v>
      </c>
      <c r="S119" s="100" t="s">
        <v>109</v>
      </c>
      <c r="T119" s="101" t="s">
        <v>110</v>
      </c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</row>
    <row r="120" s="2" customFormat="1" ht="22.8" customHeight="1">
      <c r="A120" s="37"/>
      <c r="B120" s="38"/>
      <c r="C120" s="106" t="s">
        <v>111</v>
      </c>
      <c r="D120" s="39"/>
      <c r="E120" s="39"/>
      <c r="F120" s="39"/>
      <c r="G120" s="39"/>
      <c r="H120" s="39"/>
      <c r="I120" s="39"/>
      <c r="J120" s="189">
        <f>BK120</f>
        <v>0</v>
      </c>
      <c r="K120" s="39"/>
      <c r="L120" s="43"/>
      <c r="M120" s="102"/>
      <c r="N120" s="190"/>
      <c r="O120" s="103"/>
      <c r="P120" s="191">
        <f>P121</f>
        <v>0</v>
      </c>
      <c r="Q120" s="103"/>
      <c r="R120" s="191">
        <f>R121</f>
        <v>0.67597842000000008</v>
      </c>
      <c r="S120" s="103"/>
      <c r="T120" s="192">
        <f>T121</f>
        <v>1.3277600000000001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90</v>
      </c>
      <c r="BK120" s="193">
        <f>BK121</f>
        <v>0</v>
      </c>
    </row>
    <row r="121" s="12" customFormat="1" ht="25.92" customHeight="1">
      <c r="A121" s="12"/>
      <c r="B121" s="194"/>
      <c r="C121" s="195"/>
      <c r="D121" s="196" t="s">
        <v>76</v>
      </c>
      <c r="E121" s="197" t="s">
        <v>112</v>
      </c>
      <c r="F121" s="197" t="s">
        <v>113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P122+P142+P146+P159+P193+P216+P220</f>
        <v>0</v>
      </c>
      <c r="Q121" s="202"/>
      <c r="R121" s="203">
        <f>R122+R142+R146+R159+R193+R216+R220</f>
        <v>0.67597842000000008</v>
      </c>
      <c r="S121" s="202"/>
      <c r="T121" s="204">
        <f>T122+T142+T146+T159+T193+T216+T220</f>
        <v>1.3277600000000001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84</v>
      </c>
      <c r="AT121" s="206" t="s">
        <v>76</v>
      </c>
      <c r="AU121" s="206" t="s">
        <v>77</v>
      </c>
      <c r="AY121" s="205" t="s">
        <v>114</v>
      </c>
      <c r="BK121" s="207">
        <f>BK122+BK142+BK146+BK159+BK193+BK216+BK220</f>
        <v>0</v>
      </c>
    </row>
    <row r="122" s="12" customFormat="1" ht="22.8" customHeight="1">
      <c r="A122" s="12"/>
      <c r="B122" s="194"/>
      <c r="C122" s="195"/>
      <c r="D122" s="196" t="s">
        <v>76</v>
      </c>
      <c r="E122" s="208" t="s">
        <v>115</v>
      </c>
      <c r="F122" s="208" t="s">
        <v>116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SUM(P123:P141)</f>
        <v>0</v>
      </c>
      <c r="Q122" s="202"/>
      <c r="R122" s="203">
        <f>SUM(R123:R141)</f>
        <v>0.081849999999999992</v>
      </c>
      <c r="S122" s="202"/>
      <c r="T122" s="204">
        <f>SUM(T123:T141)</f>
        <v>0.33700000000000002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84</v>
      </c>
      <c r="AT122" s="206" t="s">
        <v>76</v>
      </c>
      <c r="AU122" s="206" t="s">
        <v>82</v>
      </c>
      <c r="AY122" s="205" t="s">
        <v>114</v>
      </c>
      <c r="BK122" s="207">
        <f>SUM(BK123:BK141)</f>
        <v>0</v>
      </c>
    </row>
    <row r="123" s="2" customFormat="1" ht="33" customHeight="1">
      <c r="A123" s="37"/>
      <c r="B123" s="38"/>
      <c r="C123" s="210" t="s">
        <v>82</v>
      </c>
      <c r="D123" s="210" t="s">
        <v>117</v>
      </c>
      <c r="E123" s="211" t="s">
        <v>118</v>
      </c>
      <c r="F123" s="212" t="s">
        <v>119</v>
      </c>
      <c r="G123" s="213" t="s">
        <v>120</v>
      </c>
      <c r="H123" s="214">
        <v>60</v>
      </c>
      <c r="I123" s="215"/>
      <c r="J123" s="216">
        <f>ROUND(I123*H123,2)</f>
        <v>0</v>
      </c>
      <c r="K123" s="212" t="s">
        <v>121</v>
      </c>
      <c r="L123" s="43"/>
      <c r="M123" s="217" t="s">
        <v>1</v>
      </c>
      <c r="N123" s="218" t="s">
        <v>42</v>
      </c>
      <c r="O123" s="90"/>
      <c r="P123" s="219">
        <f>O123*H123</f>
        <v>0</v>
      </c>
      <c r="Q123" s="219">
        <v>0</v>
      </c>
      <c r="R123" s="219">
        <f>Q123*H123</f>
        <v>0</v>
      </c>
      <c r="S123" s="219">
        <v>0.0053</v>
      </c>
      <c r="T123" s="220">
        <f>S123*H123</f>
        <v>0.318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1" t="s">
        <v>122</v>
      </c>
      <c r="AT123" s="221" t="s">
        <v>117</v>
      </c>
      <c r="AU123" s="221" t="s">
        <v>84</v>
      </c>
      <c r="AY123" s="16" t="s">
        <v>114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6" t="s">
        <v>82</v>
      </c>
      <c r="BK123" s="222">
        <f>ROUND(I123*H123,2)</f>
        <v>0</v>
      </c>
      <c r="BL123" s="16" t="s">
        <v>122</v>
      </c>
      <c r="BM123" s="221" t="s">
        <v>123</v>
      </c>
    </row>
    <row r="124" s="13" customFormat="1">
      <c r="A124" s="13"/>
      <c r="B124" s="223"/>
      <c r="C124" s="224"/>
      <c r="D124" s="225" t="s">
        <v>124</v>
      </c>
      <c r="E124" s="226" t="s">
        <v>1</v>
      </c>
      <c r="F124" s="227" t="s">
        <v>125</v>
      </c>
      <c r="G124" s="224"/>
      <c r="H124" s="228">
        <v>32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124</v>
      </c>
      <c r="AU124" s="234" t="s">
        <v>84</v>
      </c>
      <c r="AV124" s="13" t="s">
        <v>84</v>
      </c>
      <c r="AW124" s="13" t="s">
        <v>32</v>
      </c>
      <c r="AX124" s="13" t="s">
        <v>77</v>
      </c>
      <c r="AY124" s="234" t="s">
        <v>114</v>
      </c>
    </row>
    <row r="125" s="13" customFormat="1">
      <c r="A125" s="13"/>
      <c r="B125" s="223"/>
      <c r="C125" s="224"/>
      <c r="D125" s="225" t="s">
        <v>124</v>
      </c>
      <c r="E125" s="226" t="s">
        <v>1</v>
      </c>
      <c r="F125" s="227" t="s">
        <v>126</v>
      </c>
      <c r="G125" s="224"/>
      <c r="H125" s="228">
        <v>28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124</v>
      </c>
      <c r="AU125" s="234" t="s">
        <v>84</v>
      </c>
      <c r="AV125" s="13" t="s">
        <v>84</v>
      </c>
      <c r="AW125" s="13" t="s">
        <v>32</v>
      </c>
      <c r="AX125" s="13" t="s">
        <v>77</v>
      </c>
      <c r="AY125" s="234" t="s">
        <v>114</v>
      </c>
    </row>
    <row r="126" s="14" customFormat="1">
      <c r="A126" s="14"/>
      <c r="B126" s="235"/>
      <c r="C126" s="236"/>
      <c r="D126" s="225" t="s">
        <v>124</v>
      </c>
      <c r="E126" s="237" t="s">
        <v>1</v>
      </c>
      <c r="F126" s="238" t="s">
        <v>127</v>
      </c>
      <c r="G126" s="236"/>
      <c r="H126" s="239">
        <v>60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124</v>
      </c>
      <c r="AU126" s="245" t="s">
        <v>84</v>
      </c>
      <c r="AV126" s="14" t="s">
        <v>128</v>
      </c>
      <c r="AW126" s="14" t="s">
        <v>32</v>
      </c>
      <c r="AX126" s="14" t="s">
        <v>82</v>
      </c>
      <c r="AY126" s="245" t="s">
        <v>114</v>
      </c>
    </row>
    <row r="127" s="2" customFormat="1" ht="33" customHeight="1">
      <c r="A127" s="37"/>
      <c r="B127" s="38"/>
      <c r="C127" s="210" t="s">
        <v>84</v>
      </c>
      <c r="D127" s="210" t="s">
        <v>117</v>
      </c>
      <c r="E127" s="211" t="s">
        <v>129</v>
      </c>
      <c r="F127" s="212" t="s">
        <v>130</v>
      </c>
      <c r="G127" s="213" t="s">
        <v>120</v>
      </c>
      <c r="H127" s="214">
        <v>2</v>
      </c>
      <c r="I127" s="215"/>
      <c r="J127" s="216">
        <f>ROUND(I127*H127,2)</f>
        <v>0</v>
      </c>
      <c r="K127" s="212" t="s">
        <v>121</v>
      </c>
      <c r="L127" s="43"/>
      <c r="M127" s="217" t="s">
        <v>1</v>
      </c>
      <c r="N127" s="218" t="s">
        <v>42</v>
      </c>
      <c r="O127" s="90"/>
      <c r="P127" s="219">
        <f>O127*H127</f>
        <v>0</v>
      </c>
      <c r="Q127" s="219">
        <v>0</v>
      </c>
      <c r="R127" s="219">
        <f>Q127*H127</f>
        <v>0</v>
      </c>
      <c r="S127" s="219">
        <v>0.0094999999999999998</v>
      </c>
      <c r="T127" s="220">
        <f>S127*H127</f>
        <v>0.019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1" t="s">
        <v>122</v>
      </c>
      <c r="AT127" s="221" t="s">
        <v>117</v>
      </c>
      <c r="AU127" s="221" t="s">
        <v>84</v>
      </c>
      <c r="AY127" s="16" t="s">
        <v>114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6" t="s">
        <v>82</v>
      </c>
      <c r="BK127" s="222">
        <f>ROUND(I127*H127,2)</f>
        <v>0</v>
      </c>
      <c r="BL127" s="16" t="s">
        <v>122</v>
      </c>
      <c r="BM127" s="221" t="s">
        <v>131</v>
      </c>
    </row>
    <row r="128" s="13" customFormat="1">
      <c r="A128" s="13"/>
      <c r="B128" s="223"/>
      <c r="C128" s="224"/>
      <c r="D128" s="225" t="s">
        <v>124</v>
      </c>
      <c r="E128" s="226" t="s">
        <v>1</v>
      </c>
      <c r="F128" s="227" t="s">
        <v>132</v>
      </c>
      <c r="G128" s="224"/>
      <c r="H128" s="228">
        <v>2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124</v>
      </c>
      <c r="AU128" s="234" t="s">
        <v>84</v>
      </c>
      <c r="AV128" s="13" t="s">
        <v>84</v>
      </c>
      <c r="AW128" s="13" t="s">
        <v>32</v>
      </c>
      <c r="AX128" s="13" t="s">
        <v>77</v>
      </c>
      <c r="AY128" s="234" t="s">
        <v>114</v>
      </c>
    </row>
    <row r="129" s="14" customFormat="1">
      <c r="A129" s="14"/>
      <c r="B129" s="235"/>
      <c r="C129" s="236"/>
      <c r="D129" s="225" t="s">
        <v>124</v>
      </c>
      <c r="E129" s="237" t="s">
        <v>1</v>
      </c>
      <c r="F129" s="238" t="s">
        <v>127</v>
      </c>
      <c r="G129" s="236"/>
      <c r="H129" s="239">
        <v>2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124</v>
      </c>
      <c r="AU129" s="245" t="s">
        <v>84</v>
      </c>
      <c r="AV129" s="14" t="s">
        <v>128</v>
      </c>
      <c r="AW129" s="14" t="s">
        <v>32</v>
      </c>
      <c r="AX129" s="14" t="s">
        <v>82</v>
      </c>
      <c r="AY129" s="245" t="s">
        <v>114</v>
      </c>
    </row>
    <row r="130" s="2" customFormat="1" ht="24.15" customHeight="1">
      <c r="A130" s="37"/>
      <c r="B130" s="38"/>
      <c r="C130" s="210" t="s">
        <v>133</v>
      </c>
      <c r="D130" s="210" t="s">
        <v>117</v>
      </c>
      <c r="E130" s="211" t="s">
        <v>134</v>
      </c>
      <c r="F130" s="212" t="s">
        <v>135</v>
      </c>
      <c r="G130" s="213" t="s">
        <v>136</v>
      </c>
      <c r="H130" s="214">
        <v>124</v>
      </c>
      <c r="I130" s="215"/>
      <c r="J130" s="216">
        <f>ROUND(I130*H130,2)</f>
        <v>0</v>
      </c>
      <c r="K130" s="212" t="s">
        <v>137</v>
      </c>
      <c r="L130" s="43"/>
      <c r="M130" s="217" t="s">
        <v>1</v>
      </c>
      <c r="N130" s="218" t="s">
        <v>42</v>
      </c>
      <c r="O130" s="90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1" t="s">
        <v>122</v>
      </c>
      <c r="AT130" s="221" t="s">
        <v>117</v>
      </c>
      <c r="AU130" s="221" t="s">
        <v>84</v>
      </c>
      <c r="AY130" s="16" t="s">
        <v>114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6" t="s">
        <v>82</v>
      </c>
      <c r="BK130" s="222">
        <f>ROUND(I130*H130,2)</f>
        <v>0</v>
      </c>
      <c r="BL130" s="16" t="s">
        <v>122</v>
      </c>
      <c r="BM130" s="221" t="s">
        <v>138</v>
      </c>
    </row>
    <row r="131" s="13" customFormat="1">
      <c r="A131" s="13"/>
      <c r="B131" s="223"/>
      <c r="C131" s="224"/>
      <c r="D131" s="225" t="s">
        <v>124</v>
      </c>
      <c r="E131" s="226" t="s">
        <v>1</v>
      </c>
      <c r="F131" s="227" t="s">
        <v>139</v>
      </c>
      <c r="G131" s="224"/>
      <c r="H131" s="228">
        <v>2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124</v>
      </c>
      <c r="AU131" s="234" t="s">
        <v>84</v>
      </c>
      <c r="AV131" s="13" t="s">
        <v>84</v>
      </c>
      <c r="AW131" s="13" t="s">
        <v>32</v>
      </c>
      <c r="AX131" s="13" t="s">
        <v>77</v>
      </c>
      <c r="AY131" s="234" t="s">
        <v>114</v>
      </c>
    </row>
    <row r="132" s="13" customFormat="1">
      <c r="A132" s="13"/>
      <c r="B132" s="223"/>
      <c r="C132" s="224"/>
      <c r="D132" s="225" t="s">
        <v>124</v>
      </c>
      <c r="E132" s="226" t="s">
        <v>1</v>
      </c>
      <c r="F132" s="227" t="s">
        <v>140</v>
      </c>
      <c r="G132" s="224"/>
      <c r="H132" s="228">
        <v>2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124</v>
      </c>
      <c r="AU132" s="234" t="s">
        <v>84</v>
      </c>
      <c r="AV132" s="13" t="s">
        <v>84</v>
      </c>
      <c r="AW132" s="13" t="s">
        <v>32</v>
      </c>
      <c r="AX132" s="13" t="s">
        <v>77</v>
      </c>
      <c r="AY132" s="234" t="s">
        <v>114</v>
      </c>
    </row>
    <row r="133" s="13" customFormat="1">
      <c r="A133" s="13"/>
      <c r="B133" s="223"/>
      <c r="C133" s="224"/>
      <c r="D133" s="225" t="s">
        <v>124</v>
      </c>
      <c r="E133" s="226" t="s">
        <v>1</v>
      </c>
      <c r="F133" s="227" t="s">
        <v>141</v>
      </c>
      <c r="G133" s="224"/>
      <c r="H133" s="228">
        <v>96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124</v>
      </c>
      <c r="AU133" s="234" t="s">
        <v>84</v>
      </c>
      <c r="AV133" s="13" t="s">
        <v>84</v>
      </c>
      <c r="AW133" s="13" t="s">
        <v>32</v>
      </c>
      <c r="AX133" s="13" t="s">
        <v>77</v>
      </c>
      <c r="AY133" s="234" t="s">
        <v>114</v>
      </c>
    </row>
    <row r="134" s="13" customFormat="1">
      <c r="A134" s="13"/>
      <c r="B134" s="223"/>
      <c r="C134" s="224"/>
      <c r="D134" s="225" t="s">
        <v>124</v>
      </c>
      <c r="E134" s="226" t="s">
        <v>1</v>
      </c>
      <c r="F134" s="227" t="s">
        <v>142</v>
      </c>
      <c r="G134" s="224"/>
      <c r="H134" s="228">
        <v>24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124</v>
      </c>
      <c r="AU134" s="234" t="s">
        <v>84</v>
      </c>
      <c r="AV134" s="13" t="s">
        <v>84</v>
      </c>
      <c r="AW134" s="13" t="s">
        <v>32</v>
      </c>
      <c r="AX134" s="13" t="s">
        <v>77</v>
      </c>
      <c r="AY134" s="234" t="s">
        <v>114</v>
      </c>
    </row>
    <row r="135" s="14" customFormat="1">
      <c r="A135" s="14"/>
      <c r="B135" s="235"/>
      <c r="C135" s="236"/>
      <c r="D135" s="225" t="s">
        <v>124</v>
      </c>
      <c r="E135" s="237" t="s">
        <v>1</v>
      </c>
      <c r="F135" s="238" t="s">
        <v>127</v>
      </c>
      <c r="G135" s="236"/>
      <c r="H135" s="239">
        <v>124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124</v>
      </c>
      <c r="AU135" s="245" t="s">
        <v>84</v>
      </c>
      <c r="AV135" s="14" t="s">
        <v>128</v>
      </c>
      <c r="AW135" s="14" t="s">
        <v>32</v>
      </c>
      <c r="AX135" s="14" t="s">
        <v>82</v>
      </c>
      <c r="AY135" s="245" t="s">
        <v>114</v>
      </c>
    </row>
    <row r="136" s="2" customFormat="1" ht="24.15" customHeight="1">
      <c r="A136" s="37"/>
      <c r="B136" s="38"/>
      <c r="C136" s="246" t="s">
        <v>128</v>
      </c>
      <c r="D136" s="246" t="s">
        <v>143</v>
      </c>
      <c r="E136" s="247" t="s">
        <v>144</v>
      </c>
      <c r="F136" s="248" t="s">
        <v>145</v>
      </c>
      <c r="G136" s="249" t="s">
        <v>136</v>
      </c>
      <c r="H136" s="250">
        <v>96</v>
      </c>
      <c r="I136" s="251"/>
      <c r="J136" s="252">
        <f>ROUND(I136*H136,2)</f>
        <v>0</v>
      </c>
      <c r="K136" s="248" t="s">
        <v>121</v>
      </c>
      <c r="L136" s="253"/>
      <c r="M136" s="254" t="s">
        <v>1</v>
      </c>
      <c r="N136" s="255" t="s">
        <v>42</v>
      </c>
      <c r="O136" s="90"/>
      <c r="P136" s="219">
        <f>O136*H136</f>
        <v>0</v>
      </c>
      <c r="Q136" s="219">
        <v>0.00064999999999999997</v>
      </c>
      <c r="R136" s="219">
        <f>Q136*H136</f>
        <v>0.062399999999999997</v>
      </c>
      <c r="S136" s="219">
        <v>0</v>
      </c>
      <c r="T136" s="22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1" t="s">
        <v>146</v>
      </c>
      <c r="AT136" s="221" t="s">
        <v>143</v>
      </c>
      <c r="AU136" s="221" t="s">
        <v>84</v>
      </c>
      <c r="AY136" s="16" t="s">
        <v>114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6" t="s">
        <v>82</v>
      </c>
      <c r="BK136" s="222">
        <f>ROUND(I136*H136,2)</f>
        <v>0</v>
      </c>
      <c r="BL136" s="16" t="s">
        <v>122</v>
      </c>
      <c r="BM136" s="221" t="s">
        <v>147</v>
      </c>
    </row>
    <row r="137" s="2" customFormat="1" ht="24.15" customHeight="1">
      <c r="A137" s="37"/>
      <c r="B137" s="38"/>
      <c r="C137" s="246" t="s">
        <v>148</v>
      </c>
      <c r="D137" s="246" t="s">
        <v>143</v>
      </c>
      <c r="E137" s="247" t="s">
        <v>149</v>
      </c>
      <c r="F137" s="248" t="s">
        <v>150</v>
      </c>
      <c r="G137" s="249" t="s">
        <v>136</v>
      </c>
      <c r="H137" s="250">
        <v>24</v>
      </c>
      <c r="I137" s="251"/>
      <c r="J137" s="252">
        <f>ROUND(I137*H137,2)</f>
        <v>0</v>
      </c>
      <c r="K137" s="248" t="s">
        <v>121</v>
      </c>
      <c r="L137" s="253"/>
      <c r="M137" s="254" t="s">
        <v>1</v>
      </c>
      <c r="N137" s="255" t="s">
        <v>42</v>
      </c>
      <c r="O137" s="90"/>
      <c r="P137" s="219">
        <f>O137*H137</f>
        <v>0</v>
      </c>
      <c r="Q137" s="219">
        <v>0.00064999999999999997</v>
      </c>
      <c r="R137" s="219">
        <f>Q137*H137</f>
        <v>0.015599999999999999</v>
      </c>
      <c r="S137" s="219">
        <v>0</v>
      </c>
      <c r="T137" s="22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1" t="s">
        <v>146</v>
      </c>
      <c r="AT137" s="221" t="s">
        <v>143</v>
      </c>
      <c r="AU137" s="221" t="s">
        <v>84</v>
      </c>
      <c r="AY137" s="16" t="s">
        <v>114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6" t="s">
        <v>82</v>
      </c>
      <c r="BK137" s="222">
        <f>ROUND(I137*H137,2)</f>
        <v>0</v>
      </c>
      <c r="BL137" s="16" t="s">
        <v>122</v>
      </c>
      <c r="BM137" s="221" t="s">
        <v>151</v>
      </c>
    </row>
    <row r="138" s="2" customFormat="1" ht="24.15" customHeight="1">
      <c r="A138" s="37"/>
      <c r="B138" s="38"/>
      <c r="C138" s="246" t="s">
        <v>152</v>
      </c>
      <c r="D138" s="246" t="s">
        <v>143</v>
      </c>
      <c r="E138" s="247" t="s">
        <v>153</v>
      </c>
      <c r="F138" s="248" t="s">
        <v>154</v>
      </c>
      <c r="G138" s="249" t="s">
        <v>136</v>
      </c>
      <c r="H138" s="250">
        <v>2</v>
      </c>
      <c r="I138" s="251"/>
      <c r="J138" s="252">
        <f>ROUND(I138*H138,2)</f>
        <v>0</v>
      </c>
      <c r="K138" s="248" t="s">
        <v>121</v>
      </c>
      <c r="L138" s="253"/>
      <c r="M138" s="254" t="s">
        <v>1</v>
      </c>
      <c r="N138" s="255" t="s">
        <v>42</v>
      </c>
      <c r="O138" s="90"/>
      <c r="P138" s="219">
        <f>O138*H138</f>
        <v>0</v>
      </c>
      <c r="Q138" s="219">
        <v>0.00084999999999999995</v>
      </c>
      <c r="R138" s="219">
        <f>Q138*H138</f>
        <v>0.0016999999999999999</v>
      </c>
      <c r="S138" s="219">
        <v>0</v>
      </c>
      <c r="T138" s="22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1" t="s">
        <v>146</v>
      </c>
      <c r="AT138" s="221" t="s">
        <v>143</v>
      </c>
      <c r="AU138" s="221" t="s">
        <v>84</v>
      </c>
      <c r="AY138" s="16" t="s">
        <v>114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6" t="s">
        <v>82</v>
      </c>
      <c r="BK138" s="222">
        <f>ROUND(I138*H138,2)</f>
        <v>0</v>
      </c>
      <c r="BL138" s="16" t="s">
        <v>122</v>
      </c>
      <c r="BM138" s="221" t="s">
        <v>155</v>
      </c>
    </row>
    <row r="139" s="2" customFormat="1" ht="24.15" customHeight="1">
      <c r="A139" s="37"/>
      <c r="B139" s="38"/>
      <c r="C139" s="246" t="s">
        <v>156</v>
      </c>
      <c r="D139" s="246" t="s">
        <v>143</v>
      </c>
      <c r="E139" s="247" t="s">
        <v>157</v>
      </c>
      <c r="F139" s="248" t="s">
        <v>158</v>
      </c>
      <c r="G139" s="249" t="s">
        <v>136</v>
      </c>
      <c r="H139" s="250">
        <v>2</v>
      </c>
      <c r="I139" s="251"/>
      <c r="J139" s="252">
        <f>ROUND(I139*H139,2)</f>
        <v>0</v>
      </c>
      <c r="K139" s="248" t="s">
        <v>121</v>
      </c>
      <c r="L139" s="253"/>
      <c r="M139" s="254" t="s">
        <v>1</v>
      </c>
      <c r="N139" s="255" t="s">
        <v>42</v>
      </c>
      <c r="O139" s="90"/>
      <c r="P139" s="219">
        <f>O139*H139</f>
        <v>0</v>
      </c>
      <c r="Q139" s="219">
        <v>0.0010499999999999999</v>
      </c>
      <c r="R139" s="219">
        <f>Q139*H139</f>
        <v>0.0020999999999999999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146</v>
      </c>
      <c r="AT139" s="221" t="s">
        <v>143</v>
      </c>
      <c r="AU139" s="221" t="s">
        <v>84</v>
      </c>
      <c r="AY139" s="16" t="s">
        <v>114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82</v>
      </c>
      <c r="BK139" s="222">
        <f>ROUND(I139*H139,2)</f>
        <v>0</v>
      </c>
      <c r="BL139" s="16" t="s">
        <v>122</v>
      </c>
      <c r="BM139" s="221" t="s">
        <v>159</v>
      </c>
    </row>
    <row r="140" s="2" customFormat="1" ht="24.15" customHeight="1">
      <c r="A140" s="37"/>
      <c r="B140" s="38"/>
      <c r="C140" s="210" t="s">
        <v>160</v>
      </c>
      <c r="D140" s="210" t="s">
        <v>117</v>
      </c>
      <c r="E140" s="211" t="s">
        <v>161</v>
      </c>
      <c r="F140" s="212" t="s">
        <v>162</v>
      </c>
      <c r="G140" s="213" t="s">
        <v>163</v>
      </c>
      <c r="H140" s="214">
        <v>1</v>
      </c>
      <c r="I140" s="215"/>
      <c r="J140" s="216">
        <f>ROUND(I140*H140,2)</f>
        <v>0</v>
      </c>
      <c r="K140" s="212" t="s">
        <v>121</v>
      </c>
      <c r="L140" s="43"/>
      <c r="M140" s="217" t="s">
        <v>1</v>
      </c>
      <c r="N140" s="218" t="s">
        <v>42</v>
      </c>
      <c r="O140" s="90"/>
      <c r="P140" s="219">
        <f>O140*H140</f>
        <v>0</v>
      </c>
      <c r="Q140" s="219">
        <v>5.0000000000000002E-05</v>
      </c>
      <c r="R140" s="219">
        <f>Q140*H140</f>
        <v>5.0000000000000002E-05</v>
      </c>
      <c r="S140" s="219">
        <v>0</v>
      </c>
      <c r="T140" s="22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1" t="s">
        <v>122</v>
      </c>
      <c r="AT140" s="221" t="s">
        <v>117</v>
      </c>
      <c r="AU140" s="221" t="s">
        <v>84</v>
      </c>
      <c r="AY140" s="16" t="s">
        <v>114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6" t="s">
        <v>82</v>
      </c>
      <c r="BK140" s="222">
        <f>ROUND(I140*H140,2)</f>
        <v>0</v>
      </c>
      <c r="BL140" s="16" t="s">
        <v>122</v>
      </c>
      <c r="BM140" s="221" t="s">
        <v>164</v>
      </c>
    </row>
    <row r="141" s="2" customFormat="1" ht="24.15" customHeight="1">
      <c r="A141" s="37"/>
      <c r="B141" s="38"/>
      <c r="C141" s="210" t="s">
        <v>165</v>
      </c>
      <c r="D141" s="210" t="s">
        <v>117</v>
      </c>
      <c r="E141" s="211" t="s">
        <v>166</v>
      </c>
      <c r="F141" s="212" t="s">
        <v>167</v>
      </c>
      <c r="G141" s="213" t="s">
        <v>168</v>
      </c>
      <c r="H141" s="256"/>
      <c r="I141" s="215"/>
      <c r="J141" s="216">
        <f>ROUND(I141*H141,2)</f>
        <v>0</v>
      </c>
      <c r="K141" s="212" t="s">
        <v>121</v>
      </c>
      <c r="L141" s="43"/>
      <c r="M141" s="217" t="s">
        <v>1</v>
      </c>
      <c r="N141" s="218" t="s">
        <v>42</v>
      </c>
      <c r="O141" s="90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1" t="s">
        <v>122</v>
      </c>
      <c r="AT141" s="221" t="s">
        <v>117</v>
      </c>
      <c r="AU141" s="221" t="s">
        <v>84</v>
      </c>
      <c r="AY141" s="16" t="s">
        <v>114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6" t="s">
        <v>82</v>
      </c>
      <c r="BK141" s="222">
        <f>ROUND(I141*H141,2)</f>
        <v>0</v>
      </c>
      <c r="BL141" s="16" t="s">
        <v>122</v>
      </c>
      <c r="BM141" s="221" t="s">
        <v>169</v>
      </c>
    </row>
    <row r="142" s="12" customFormat="1" ht="22.8" customHeight="1">
      <c r="A142" s="12"/>
      <c r="B142" s="194"/>
      <c r="C142" s="195"/>
      <c r="D142" s="196" t="s">
        <v>76</v>
      </c>
      <c r="E142" s="208" t="s">
        <v>170</v>
      </c>
      <c r="F142" s="208" t="s">
        <v>171</v>
      </c>
      <c r="G142" s="195"/>
      <c r="H142" s="195"/>
      <c r="I142" s="198"/>
      <c r="J142" s="209">
        <f>BK142</f>
        <v>0</v>
      </c>
      <c r="K142" s="195"/>
      <c r="L142" s="200"/>
      <c r="M142" s="201"/>
      <c r="N142" s="202"/>
      <c r="O142" s="202"/>
      <c r="P142" s="203">
        <f>SUM(P143:P145)</f>
        <v>0</v>
      </c>
      <c r="Q142" s="202"/>
      <c r="R142" s="203">
        <f>SUM(R143:R145)</f>
        <v>0.01332</v>
      </c>
      <c r="S142" s="202"/>
      <c r="T142" s="204">
        <f>SUM(T143:T145)</f>
        <v>0.043999999999999997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5" t="s">
        <v>84</v>
      </c>
      <c r="AT142" s="206" t="s">
        <v>76</v>
      </c>
      <c r="AU142" s="206" t="s">
        <v>82</v>
      </c>
      <c r="AY142" s="205" t="s">
        <v>114</v>
      </c>
      <c r="BK142" s="207">
        <f>SUM(BK143:BK145)</f>
        <v>0</v>
      </c>
    </row>
    <row r="143" s="2" customFormat="1" ht="24.15" customHeight="1">
      <c r="A143" s="37"/>
      <c r="B143" s="38"/>
      <c r="C143" s="210" t="s">
        <v>172</v>
      </c>
      <c r="D143" s="210" t="s">
        <v>117</v>
      </c>
      <c r="E143" s="211" t="s">
        <v>173</v>
      </c>
      <c r="F143" s="212" t="s">
        <v>174</v>
      </c>
      <c r="G143" s="213" t="s">
        <v>163</v>
      </c>
      <c r="H143" s="214">
        <v>2</v>
      </c>
      <c r="I143" s="215"/>
      <c r="J143" s="216">
        <f>ROUND(I143*H143,2)</f>
        <v>0</v>
      </c>
      <c r="K143" s="212" t="s">
        <v>121</v>
      </c>
      <c r="L143" s="43"/>
      <c r="M143" s="217" t="s">
        <v>1</v>
      </c>
      <c r="N143" s="218" t="s">
        <v>42</v>
      </c>
      <c r="O143" s="90"/>
      <c r="P143" s="219">
        <f>O143*H143</f>
        <v>0</v>
      </c>
      <c r="Q143" s="219">
        <v>6.9999999999999994E-05</v>
      </c>
      <c r="R143" s="219">
        <f>Q143*H143</f>
        <v>0.00013999999999999999</v>
      </c>
      <c r="S143" s="219">
        <v>0.021999999999999999</v>
      </c>
      <c r="T143" s="220">
        <f>S143*H143</f>
        <v>0.043999999999999997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1" t="s">
        <v>122</v>
      </c>
      <c r="AT143" s="221" t="s">
        <v>117</v>
      </c>
      <c r="AU143" s="221" t="s">
        <v>84</v>
      </c>
      <c r="AY143" s="16" t="s">
        <v>114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6" t="s">
        <v>82</v>
      </c>
      <c r="BK143" s="222">
        <f>ROUND(I143*H143,2)</f>
        <v>0</v>
      </c>
      <c r="BL143" s="16" t="s">
        <v>122</v>
      </c>
      <c r="BM143" s="221" t="s">
        <v>175</v>
      </c>
    </row>
    <row r="144" s="2" customFormat="1" ht="37.8" customHeight="1">
      <c r="A144" s="37"/>
      <c r="B144" s="38"/>
      <c r="C144" s="210" t="s">
        <v>176</v>
      </c>
      <c r="D144" s="210" t="s">
        <v>117</v>
      </c>
      <c r="E144" s="211" t="s">
        <v>177</v>
      </c>
      <c r="F144" s="212" t="s">
        <v>178</v>
      </c>
      <c r="G144" s="213" t="s">
        <v>179</v>
      </c>
      <c r="H144" s="214">
        <v>2</v>
      </c>
      <c r="I144" s="215"/>
      <c r="J144" s="216">
        <f>ROUND(I144*H144,2)</f>
        <v>0</v>
      </c>
      <c r="K144" s="212" t="s">
        <v>1</v>
      </c>
      <c r="L144" s="43"/>
      <c r="M144" s="217" t="s">
        <v>1</v>
      </c>
      <c r="N144" s="218" t="s">
        <v>42</v>
      </c>
      <c r="O144" s="90"/>
      <c r="P144" s="219">
        <f>O144*H144</f>
        <v>0</v>
      </c>
      <c r="Q144" s="219">
        <v>0.0065900000000000004</v>
      </c>
      <c r="R144" s="219">
        <f>Q144*H144</f>
        <v>0.013180000000000001</v>
      </c>
      <c r="S144" s="219">
        <v>0</v>
      </c>
      <c r="T144" s="22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1" t="s">
        <v>122</v>
      </c>
      <c r="AT144" s="221" t="s">
        <v>117</v>
      </c>
      <c r="AU144" s="221" t="s">
        <v>84</v>
      </c>
      <c r="AY144" s="16" t="s">
        <v>114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6" t="s">
        <v>82</v>
      </c>
      <c r="BK144" s="222">
        <f>ROUND(I144*H144,2)</f>
        <v>0</v>
      </c>
      <c r="BL144" s="16" t="s">
        <v>122</v>
      </c>
      <c r="BM144" s="221" t="s">
        <v>180</v>
      </c>
    </row>
    <row r="145" s="2" customFormat="1" ht="24.15" customHeight="1">
      <c r="A145" s="37"/>
      <c r="B145" s="38"/>
      <c r="C145" s="210" t="s">
        <v>181</v>
      </c>
      <c r="D145" s="210" t="s">
        <v>117</v>
      </c>
      <c r="E145" s="211" t="s">
        <v>182</v>
      </c>
      <c r="F145" s="212" t="s">
        <v>183</v>
      </c>
      <c r="G145" s="213" t="s">
        <v>168</v>
      </c>
      <c r="H145" s="256"/>
      <c r="I145" s="215"/>
      <c r="J145" s="216">
        <f>ROUND(I145*H145,2)</f>
        <v>0</v>
      </c>
      <c r="K145" s="212" t="s">
        <v>121</v>
      </c>
      <c r="L145" s="43"/>
      <c r="M145" s="217" t="s">
        <v>1</v>
      </c>
      <c r="N145" s="218" t="s">
        <v>42</v>
      </c>
      <c r="O145" s="90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122</v>
      </c>
      <c r="AT145" s="221" t="s">
        <v>117</v>
      </c>
      <c r="AU145" s="221" t="s">
        <v>84</v>
      </c>
      <c r="AY145" s="16" t="s">
        <v>114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82</v>
      </c>
      <c r="BK145" s="222">
        <f>ROUND(I145*H145,2)</f>
        <v>0</v>
      </c>
      <c r="BL145" s="16" t="s">
        <v>122</v>
      </c>
      <c r="BM145" s="221" t="s">
        <v>184</v>
      </c>
    </row>
    <row r="146" s="12" customFormat="1" ht="22.8" customHeight="1">
      <c r="A146" s="12"/>
      <c r="B146" s="194"/>
      <c r="C146" s="195"/>
      <c r="D146" s="196" t="s">
        <v>76</v>
      </c>
      <c r="E146" s="208" t="s">
        <v>185</v>
      </c>
      <c r="F146" s="208" t="s">
        <v>186</v>
      </c>
      <c r="G146" s="195"/>
      <c r="H146" s="195"/>
      <c r="I146" s="198"/>
      <c r="J146" s="209">
        <f>BK146</f>
        <v>0</v>
      </c>
      <c r="K146" s="195"/>
      <c r="L146" s="200"/>
      <c r="M146" s="201"/>
      <c r="N146" s="202"/>
      <c r="O146" s="202"/>
      <c r="P146" s="203">
        <f>SUM(P147:P158)</f>
        <v>0</v>
      </c>
      <c r="Q146" s="202"/>
      <c r="R146" s="203">
        <f>SUM(R147:R158)</f>
        <v>0.0092359999999999994</v>
      </c>
      <c r="S146" s="202"/>
      <c r="T146" s="204">
        <f>SUM(T147:T158)</f>
        <v>0.24212000000000003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5" t="s">
        <v>84</v>
      </c>
      <c r="AT146" s="206" t="s">
        <v>76</v>
      </c>
      <c r="AU146" s="206" t="s">
        <v>82</v>
      </c>
      <c r="AY146" s="205" t="s">
        <v>114</v>
      </c>
      <c r="BK146" s="207">
        <f>SUM(BK147:BK158)</f>
        <v>0</v>
      </c>
    </row>
    <row r="147" s="2" customFormat="1" ht="16.5" customHeight="1">
      <c r="A147" s="37"/>
      <c r="B147" s="38"/>
      <c r="C147" s="210" t="s">
        <v>187</v>
      </c>
      <c r="D147" s="210" t="s">
        <v>117</v>
      </c>
      <c r="E147" s="211" t="s">
        <v>188</v>
      </c>
      <c r="F147" s="212" t="s">
        <v>189</v>
      </c>
      <c r="G147" s="213" t="s">
        <v>120</v>
      </c>
      <c r="H147" s="214">
        <v>32</v>
      </c>
      <c r="I147" s="215"/>
      <c r="J147" s="216">
        <f>ROUND(I147*H147,2)</f>
        <v>0</v>
      </c>
      <c r="K147" s="212" t="s">
        <v>121</v>
      </c>
      <c r="L147" s="43"/>
      <c r="M147" s="217" t="s">
        <v>1</v>
      </c>
      <c r="N147" s="218" t="s">
        <v>42</v>
      </c>
      <c r="O147" s="90"/>
      <c r="P147" s="219">
        <f>O147*H147</f>
        <v>0</v>
      </c>
      <c r="Q147" s="219">
        <v>4.0000000000000003E-05</v>
      </c>
      <c r="R147" s="219">
        <f>Q147*H147</f>
        <v>0.0012800000000000001</v>
      </c>
      <c r="S147" s="219">
        <v>0.0025400000000000002</v>
      </c>
      <c r="T147" s="220">
        <f>S147*H147</f>
        <v>0.081280000000000005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1" t="s">
        <v>122</v>
      </c>
      <c r="AT147" s="221" t="s">
        <v>117</v>
      </c>
      <c r="AU147" s="221" t="s">
        <v>84</v>
      </c>
      <c r="AY147" s="16" t="s">
        <v>114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6" t="s">
        <v>82</v>
      </c>
      <c r="BK147" s="222">
        <f>ROUND(I147*H147,2)</f>
        <v>0</v>
      </c>
      <c r="BL147" s="16" t="s">
        <v>122</v>
      </c>
      <c r="BM147" s="221" t="s">
        <v>190</v>
      </c>
    </row>
    <row r="148" s="13" customFormat="1">
      <c r="A148" s="13"/>
      <c r="B148" s="223"/>
      <c r="C148" s="224"/>
      <c r="D148" s="225" t="s">
        <v>124</v>
      </c>
      <c r="E148" s="226" t="s">
        <v>1</v>
      </c>
      <c r="F148" s="227" t="s">
        <v>191</v>
      </c>
      <c r="G148" s="224"/>
      <c r="H148" s="228">
        <v>32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124</v>
      </c>
      <c r="AU148" s="234" t="s">
        <v>84</v>
      </c>
      <c r="AV148" s="13" t="s">
        <v>84</v>
      </c>
      <c r="AW148" s="13" t="s">
        <v>32</v>
      </c>
      <c r="AX148" s="13" t="s">
        <v>77</v>
      </c>
      <c r="AY148" s="234" t="s">
        <v>114</v>
      </c>
    </row>
    <row r="149" s="14" customFormat="1">
      <c r="A149" s="14"/>
      <c r="B149" s="235"/>
      <c r="C149" s="236"/>
      <c r="D149" s="225" t="s">
        <v>124</v>
      </c>
      <c r="E149" s="237" t="s">
        <v>1</v>
      </c>
      <c r="F149" s="238" t="s">
        <v>127</v>
      </c>
      <c r="G149" s="236"/>
      <c r="H149" s="239">
        <v>32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124</v>
      </c>
      <c r="AU149" s="245" t="s">
        <v>84</v>
      </c>
      <c r="AV149" s="14" t="s">
        <v>128</v>
      </c>
      <c r="AW149" s="14" t="s">
        <v>32</v>
      </c>
      <c r="AX149" s="14" t="s">
        <v>82</v>
      </c>
      <c r="AY149" s="245" t="s">
        <v>114</v>
      </c>
    </row>
    <row r="150" s="2" customFormat="1" ht="24.15" customHeight="1">
      <c r="A150" s="37"/>
      <c r="B150" s="38"/>
      <c r="C150" s="210" t="s">
        <v>192</v>
      </c>
      <c r="D150" s="210" t="s">
        <v>117</v>
      </c>
      <c r="E150" s="211" t="s">
        <v>193</v>
      </c>
      <c r="F150" s="212" t="s">
        <v>194</v>
      </c>
      <c r="G150" s="213" t="s">
        <v>120</v>
      </c>
      <c r="H150" s="214">
        <v>28</v>
      </c>
      <c r="I150" s="215"/>
      <c r="J150" s="216">
        <f>ROUND(I150*H150,2)</f>
        <v>0</v>
      </c>
      <c r="K150" s="212" t="s">
        <v>121</v>
      </c>
      <c r="L150" s="43"/>
      <c r="M150" s="217" t="s">
        <v>1</v>
      </c>
      <c r="N150" s="218" t="s">
        <v>42</v>
      </c>
      <c r="O150" s="90"/>
      <c r="P150" s="219">
        <f>O150*H150</f>
        <v>0</v>
      </c>
      <c r="Q150" s="219">
        <v>5.1999999999999997E-05</v>
      </c>
      <c r="R150" s="219">
        <f>Q150*H150</f>
        <v>0.0014559999999999998</v>
      </c>
      <c r="S150" s="219">
        <v>0.0047299999999999998</v>
      </c>
      <c r="T150" s="220">
        <f>S150*H150</f>
        <v>0.13244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122</v>
      </c>
      <c r="AT150" s="221" t="s">
        <v>117</v>
      </c>
      <c r="AU150" s="221" t="s">
        <v>84</v>
      </c>
      <c r="AY150" s="16" t="s">
        <v>114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82</v>
      </c>
      <c r="BK150" s="222">
        <f>ROUND(I150*H150,2)</f>
        <v>0</v>
      </c>
      <c r="BL150" s="16" t="s">
        <v>122</v>
      </c>
      <c r="BM150" s="221" t="s">
        <v>195</v>
      </c>
    </row>
    <row r="151" s="13" customFormat="1">
      <c r="A151" s="13"/>
      <c r="B151" s="223"/>
      <c r="C151" s="224"/>
      <c r="D151" s="225" t="s">
        <v>124</v>
      </c>
      <c r="E151" s="226" t="s">
        <v>1</v>
      </c>
      <c r="F151" s="227" t="s">
        <v>196</v>
      </c>
      <c r="G151" s="224"/>
      <c r="H151" s="228">
        <v>28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124</v>
      </c>
      <c r="AU151" s="234" t="s">
        <v>84</v>
      </c>
      <c r="AV151" s="13" t="s">
        <v>84</v>
      </c>
      <c r="AW151" s="13" t="s">
        <v>32</v>
      </c>
      <c r="AX151" s="13" t="s">
        <v>82</v>
      </c>
      <c r="AY151" s="234" t="s">
        <v>114</v>
      </c>
    </row>
    <row r="152" s="2" customFormat="1" ht="24.15" customHeight="1">
      <c r="A152" s="37"/>
      <c r="B152" s="38"/>
      <c r="C152" s="210" t="s">
        <v>8</v>
      </c>
      <c r="D152" s="210" t="s">
        <v>117</v>
      </c>
      <c r="E152" s="211" t="s">
        <v>197</v>
      </c>
      <c r="F152" s="212" t="s">
        <v>198</v>
      </c>
      <c r="G152" s="213" t="s">
        <v>120</v>
      </c>
      <c r="H152" s="214">
        <v>2</v>
      </c>
      <c r="I152" s="215"/>
      <c r="J152" s="216">
        <f>ROUND(I152*H152,2)</f>
        <v>0</v>
      </c>
      <c r="K152" s="212" t="s">
        <v>121</v>
      </c>
      <c r="L152" s="43"/>
      <c r="M152" s="217" t="s">
        <v>1</v>
      </c>
      <c r="N152" s="218" t="s">
        <v>42</v>
      </c>
      <c r="O152" s="90"/>
      <c r="P152" s="219">
        <f>O152*H152</f>
        <v>0</v>
      </c>
      <c r="Q152" s="219">
        <v>0.00010000000000000001</v>
      </c>
      <c r="R152" s="219">
        <f>Q152*H152</f>
        <v>0.00020000000000000001</v>
      </c>
      <c r="S152" s="219">
        <v>0.01384</v>
      </c>
      <c r="T152" s="220">
        <f>S152*H152</f>
        <v>0.02768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1" t="s">
        <v>122</v>
      </c>
      <c r="AT152" s="221" t="s">
        <v>117</v>
      </c>
      <c r="AU152" s="221" t="s">
        <v>84</v>
      </c>
      <c r="AY152" s="16" t="s">
        <v>114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6" t="s">
        <v>82</v>
      </c>
      <c r="BK152" s="222">
        <f>ROUND(I152*H152,2)</f>
        <v>0</v>
      </c>
      <c r="BL152" s="16" t="s">
        <v>122</v>
      </c>
      <c r="BM152" s="221" t="s">
        <v>199</v>
      </c>
    </row>
    <row r="153" s="13" customFormat="1">
      <c r="A153" s="13"/>
      <c r="B153" s="223"/>
      <c r="C153" s="224"/>
      <c r="D153" s="225" t="s">
        <v>124</v>
      </c>
      <c r="E153" s="226" t="s">
        <v>1</v>
      </c>
      <c r="F153" s="227" t="s">
        <v>200</v>
      </c>
      <c r="G153" s="224"/>
      <c r="H153" s="228">
        <v>2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124</v>
      </c>
      <c r="AU153" s="234" t="s">
        <v>84</v>
      </c>
      <c r="AV153" s="13" t="s">
        <v>84</v>
      </c>
      <c r="AW153" s="13" t="s">
        <v>32</v>
      </c>
      <c r="AX153" s="13" t="s">
        <v>77</v>
      </c>
      <c r="AY153" s="234" t="s">
        <v>114</v>
      </c>
    </row>
    <row r="154" s="14" customFormat="1">
      <c r="A154" s="14"/>
      <c r="B154" s="235"/>
      <c r="C154" s="236"/>
      <c r="D154" s="225" t="s">
        <v>124</v>
      </c>
      <c r="E154" s="237" t="s">
        <v>1</v>
      </c>
      <c r="F154" s="238" t="s">
        <v>127</v>
      </c>
      <c r="G154" s="236"/>
      <c r="H154" s="239">
        <v>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124</v>
      </c>
      <c r="AU154" s="245" t="s">
        <v>84</v>
      </c>
      <c r="AV154" s="14" t="s">
        <v>128</v>
      </c>
      <c r="AW154" s="14" t="s">
        <v>32</v>
      </c>
      <c r="AX154" s="14" t="s">
        <v>82</v>
      </c>
      <c r="AY154" s="245" t="s">
        <v>114</v>
      </c>
    </row>
    <row r="155" s="2" customFormat="1" ht="16.5" customHeight="1">
      <c r="A155" s="37"/>
      <c r="B155" s="38"/>
      <c r="C155" s="210" t="s">
        <v>122</v>
      </c>
      <c r="D155" s="210" t="s">
        <v>117</v>
      </c>
      <c r="E155" s="211" t="s">
        <v>201</v>
      </c>
      <c r="F155" s="212" t="s">
        <v>202</v>
      </c>
      <c r="G155" s="213" t="s">
        <v>163</v>
      </c>
      <c r="H155" s="214">
        <v>1</v>
      </c>
      <c r="I155" s="215"/>
      <c r="J155" s="216">
        <f>ROUND(I155*H155,2)</f>
        <v>0</v>
      </c>
      <c r="K155" s="212" t="s">
        <v>121</v>
      </c>
      <c r="L155" s="43"/>
      <c r="M155" s="217" t="s">
        <v>1</v>
      </c>
      <c r="N155" s="218" t="s">
        <v>42</v>
      </c>
      <c r="O155" s="90"/>
      <c r="P155" s="219">
        <f>O155*H155</f>
        <v>0</v>
      </c>
      <c r="Q155" s="219">
        <v>0</v>
      </c>
      <c r="R155" s="219">
        <f>Q155*H155</f>
        <v>0</v>
      </c>
      <c r="S155" s="219">
        <v>0.00072000000000000005</v>
      </c>
      <c r="T155" s="220">
        <f>S155*H155</f>
        <v>0.00072000000000000005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1" t="s">
        <v>122</v>
      </c>
      <c r="AT155" s="221" t="s">
        <v>117</v>
      </c>
      <c r="AU155" s="221" t="s">
        <v>84</v>
      </c>
      <c r="AY155" s="16" t="s">
        <v>114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6" t="s">
        <v>82</v>
      </c>
      <c r="BK155" s="222">
        <f>ROUND(I155*H155,2)</f>
        <v>0</v>
      </c>
      <c r="BL155" s="16" t="s">
        <v>122</v>
      </c>
      <c r="BM155" s="221" t="s">
        <v>203</v>
      </c>
    </row>
    <row r="156" s="2" customFormat="1" ht="16.5" customHeight="1">
      <c r="A156" s="37"/>
      <c r="B156" s="38"/>
      <c r="C156" s="210" t="s">
        <v>204</v>
      </c>
      <c r="D156" s="210" t="s">
        <v>117</v>
      </c>
      <c r="E156" s="211" t="s">
        <v>205</v>
      </c>
      <c r="F156" s="212" t="s">
        <v>206</v>
      </c>
      <c r="G156" s="213" t="s">
        <v>120</v>
      </c>
      <c r="H156" s="214">
        <v>10</v>
      </c>
      <c r="I156" s="215"/>
      <c r="J156" s="216">
        <f>ROUND(I156*H156,2)</f>
        <v>0</v>
      </c>
      <c r="K156" s="212" t="s">
        <v>121</v>
      </c>
      <c r="L156" s="43"/>
      <c r="M156" s="217" t="s">
        <v>1</v>
      </c>
      <c r="N156" s="218" t="s">
        <v>42</v>
      </c>
      <c r="O156" s="90"/>
      <c r="P156" s="219">
        <f>O156*H156</f>
        <v>0</v>
      </c>
      <c r="Q156" s="219">
        <v>0.00051000000000000004</v>
      </c>
      <c r="R156" s="219">
        <f>Q156*H156</f>
        <v>0.0051000000000000004</v>
      </c>
      <c r="S156" s="219">
        <v>0</v>
      </c>
      <c r="T156" s="22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1" t="s">
        <v>122</v>
      </c>
      <c r="AT156" s="221" t="s">
        <v>117</v>
      </c>
      <c r="AU156" s="221" t="s">
        <v>84</v>
      </c>
      <c r="AY156" s="16" t="s">
        <v>114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6" t="s">
        <v>82</v>
      </c>
      <c r="BK156" s="222">
        <f>ROUND(I156*H156,2)</f>
        <v>0</v>
      </c>
      <c r="BL156" s="16" t="s">
        <v>122</v>
      </c>
      <c r="BM156" s="221" t="s">
        <v>207</v>
      </c>
    </row>
    <row r="157" s="2" customFormat="1" ht="24.15" customHeight="1">
      <c r="A157" s="37"/>
      <c r="B157" s="38"/>
      <c r="C157" s="210" t="s">
        <v>208</v>
      </c>
      <c r="D157" s="210" t="s">
        <v>117</v>
      </c>
      <c r="E157" s="211" t="s">
        <v>209</v>
      </c>
      <c r="F157" s="212" t="s">
        <v>210</v>
      </c>
      <c r="G157" s="213" t="s">
        <v>120</v>
      </c>
      <c r="H157" s="214">
        <v>10</v>
      </c>
      <c r="I157" s="215"/>
      <c r="J157" s="216">
        <f>ROUND(I157*H157,2)</f>
        <v>0</v>
      </c>
      <c r="K157" s="212" t="s">
        <v>121</v>
      </c>
      <c r="L157" s="43"/>
      <c r="M157" s="217" t="s">
        <v>1</v>
      </c>
      <c r="N157" s="218" t="s">
        <v>42</v>
      </c>
      <c r="O157" s="90"/>
      <c r="P157" s="219">
        <f>O157*H157</f>
        <v>0</v>
      </c>
      <c r="Q157" s="219">
        <v>0.00012</v>
      </c>
      <c r="R157" s="219">
        <f>Q157*H157</f>
        <v>0.0012000000000000001</v>
      </c>
      <c r="S157" s="219">
        <v>0</v>
      </c>
      <c r="T157" s="22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1" t="s">
        <v>122</v>
      </c>
      <c r="AT157" s="221" t="s">
        <v>117</v>
      </c>
      <c r="AU157" s="221" t="s">
        <v>84</v>
      </c>
      <c r="AY157" s="16" t="s">
        <v>114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6" t="s">
        <v>82</v>
      </c>
      <c r="BK157" s="222">
        <f>ROUND(I157*H157,2)</f>
        <v>0</v>
      </c>
      <c r="BL157" s="16" t="s">
        <v>122</v>
      </c>
      <c r="BM157" s="221" t="s">
        <v>211</v>
      </c>
    </row>
    <row r="158" s="2" customFormat="1" ht="24.15" customHeight="1">
      <c r="A158" s="37"/>
      <c r="B158" s="38"/>
      <c r="C158" s="210" t="s">
        <v>212</v>
      </c>
      <c r="D158" s="210" t="s">
        <v>117</v>
      </c>
      <c r="E158" s="211" t="s">
        <v>213</v>
      </c>
      <c r="F158" s="212" t="s">
        <v>214</v>
      </c>
      <c r="G158" s="213" t="s">
        <v>168</v>
      </c>
      <c r="H158" s="256"/>
      <c r="I158" s="215"/>
      <c r="J158" s="216">
        <f>ROUND(I158*H158,2)</f>
        <v>0</v>
      </c>
      <c r="K158" s="212" t="s">
        <v>121</v>
      </c>
      <c r="L158" s="43"/>
      <c r="M158" s="217" t="s">
        <v>1</v>
      </c>
      <c r="N158" s="218" t="s">
        <v>42</v>
      </c>
      <c r="O158" s="90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1" t="s">
        <v>122</v>
      </c>
      <c r="AT158" s="221" t="s">
        <v>117</v>
      </c>
      <c r="AU158" s="221" t="s">
        <v>84</v>
      </c>
      <c r="AY158" s="16" t="s">
        <v>114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6" t="s">
        <v>82</v>
      </c>
      <c r="BK158" s="222">
        <f>ROUND(I158*H158,2)</f>
        <v>0</v>
      </c>
      <c r="BL158" s="16" t="s">
        <v>122</v>
      </c>
      <c r="BM158" s="221" t="s">
        <v>215</v>
      </c>
    </row>
    <row r="159" s="12" customFormat="1" ht="22.8" customHeight="1">
      <c r="A159" s="12"/>
      <c r="B159" s="194"/>
      <c r="C159" s="195"/>
      <c r="D159" s="196" t="s">
        <v>76</v>
      </c>
      <c r="E159" s="208" t="s">
        <v>216</v>
      </c>
      <c r="F159" s="208" t="s">
        <v>217</v>
      </c>
      <c r="G159" s="195"/>
      <c r="H159" s="195"/>
      <c r="I159" s="198"/>
      <c r="J159" s="209">
        <f>BK159</f>
        <v>0</v>
      </c>
      <c r="K159" s="195"/>
      <c r="L159" s="200"/>
      <c r="M159" s="201"/>
      <c r="N159" s="202"/>
      <c r="O159" s="202"/>
      <c r="P159" s="203">
        <f>SUM(P160:P192)</f>
        <v>0</v>
      </c>
      <c r="Q159" s="202"/>
      <c r="R159" s="203">
        <f>SUM(R160:R192)</f>
        <v>0.53175242</v>
      </c>
      <c r="S159" s="202"/>
      <c r="T159" s="204">
        <f>SUM(T160:T192)</f>
        <v>0.70463999999999993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5" t="s">
        <v>84</v>
      </c>
      <c r="AT159" s="206" t="s">
        <v>76</v>
      </c>
      <c r="AU159" s="206" t="s">
        <v>82</v>
      </c>
      <c r="AY159" s="205" t="s">
        <v>114</v>
      </c>
      <c r="BK159" s="207">
        <f>SUM(BK160:BK192)</f>
        <v>0</v>
      </c>
    </row>
    <row r="160" s="2" customFormat="1" ht="16.5" customHeight="1">
      <c r="A160" s="37"/>
      <c r="B160" s="38"/>
      <c r="C160" s="210" t="s">
        <v>218</v>
      </c>
      <c r="D160" s="210" t="s">
        <v>117</v>
      </c>
      <c r="E160" s="211" t="s">
        <v>219</v>
      </c>
      <c r="F160" s="212" t="s">
        <v>220</v>
      </c>
      <c r="G160" s="213" t="s">
        <v>136</v>
      </c>
      <c r="H160" s="214">
        <v>412</v>
      </c>
      <c r="I160" s="215"/>
      <c r="J160" s="216">
        <f>ROUND(I160*H160,2)</f>
        <v>0</v>
      </c>
      <c r="K160" s="212" t="s">
        <v>121</v>
      </c>
      <c r="L160" s="43"/>
      <c r="M160" s="217" t="s">
        <v>1</v>
      </c>
      <c r="N160" s="218" t="s">
        <v>42</v>
      </c>
      <c r="O160" s="90"/>
      <c r="P160" s="219">
        <f>O160*H160</f>
        <v>0</v>
      </c>
      <c r="Q160" s="219">
        <v>0</v>
      </c>
      <c r="R160" s="219">
        <f>Q160*H160</f>
        <v>0</v>
      </c>
      <c r="S160" s="219">
        <v>0.0013699999999999999</v>
      </c>
      <c r="T160" s="220">
        <f>S160*H160</f>
        <v>0.56443999999999994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1" t="s">
        <v>122</v>
      </c>
      <c r="AT160" s="221" t="s">
        <v>117</v>
      </c>
      <c r="AU160" s="221" t="s">
        <v>84</v>
      </c>
      <c r="AY160" s="16" t="s">
        <v>114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6" t="s">
        <v>82</v>
      </c>
      <c r="BK160" s="222">
        <f>ROUND(I160*H160,2)</f>
        <v>0</v>
      </c>
      <c r="BL160" s="16" t="s">
        <v>122</v>
      </c>
      <c r="BM160" s="221" t="s">
        <v>221</v>
      </c>
    </row>
    <row r="161" s="13" customFormat="1">
      <c r="A161" s="13"/>
      <c r="B161" s="223"/>
      <c r="C161" s="224"/>
      <c r="D161" s="225" t="s">
        <v>124</v>
      </c>
      <c r="E161" s="226" t="s">
        <v>1</v>
      </c>
      <c r="F161" s="227" t="s">
        <v>222</v>
      </c>
      <c r="G161" s="224"/>
      <c r="H161" s="228">
        <v>286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124</v>
      </c>
      <c r="AU161" s="234" t="s">
        <v>84</v>
      </c>
      <c r="AV161" s="13" t="s">
        <v>84</v>
      </c>
      <c r="AW161" s="13" t="s">
        <v>32</v>
      </c>
      <c r="AX161" s="13" t="s">
        <v>77</v>
      </c>
      <c r="AY161" s="234" t="s">
        <v>114</v>
      </c>
    </row>
    <row r="162" s="13" customFormat="1">
      <c r="A162" s="13"/>
      <c r="B162" s="223"/>
      <c r="C162" s="224"/>
      <c r="D162" s="225" t="s">
        <v>124</v>
      </c>
      <c r="E162" s="226" t="s">
        <v>1</v>
      </c>
      <c r="F162" s="227" t="s">
        <v>223</v>
      </c>
      <c r="G162" s="224"/>
      <c r="H162" s="228">
        <v>126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124</v>
      </c>
      <c r="AU162" s="234" t="s">
        <v>84</v>
      </c>
      <c r="AV162" s="13" t="s">
        <v>84</v>
      </c>
      <c r="AW162" s="13" t="s">
        <v>32</v>
      </c>
      <c r="AX162" s="13" t="s">
        <v>77</v>
      </c>
      <c r="AY162" s="234" t="s">
        <v>114</v>
      </c>
    </row>
    <row r="163" s="14" customFormat="1">
      <c r="A163" s="14"/>
      <c r="B163" s="235"/>
      <c r="C163" s="236"/>
      <c r="D163" s="225" t="s">
        <v>124</v>
      </c>
      <c r="E163" s="237" t="s">
        <v>1</v>
      </c>
      <c r="F163" s="238" t="s">
        <v>127</v>
      </c>
      <c r="G163" s="236"/>
      <c r="H163" s="239">
        <v>412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124</v>
      </c>
      <c r="AU163" s="245" t="s">
        <v>84</v>
      </c>
      <c r="AV163" s="14" t="s">
        <v>128</v>
      </c>
      <c r="AW163" s="14" t="s">
        <v>32</v>
      </c>
      <c r="AX163" s="14" t="s">
        <v>82</v>
      </c>
      <c r="AY163" s="245" t="s">
        <v>114</v>
      </c>
    </row>
    <row r="164" s="2" customFormat="1" ht="16.5" customHeight="1">
      <c r="A164" s="37"/>
      <c r="B164" s="38"/>
      <c r="C164" s="210" t="s">
        <v>7</v>
      </c>
      <c r="D164" s="210" t="s">
        <v>117</v>
      </c>
      <c r="E164" s="211" t="s">
        <v>224</v>
      </c>
      <c r="F164" s="212" t="s">
        <v>225</v>
      </c>
      <c r="G164" s="213" t="s">
        <v>136</v>
      </c>
      <c r="H164" s="214">
        <v>412</v>
      </c>
      <c r="I164" s="215"/>
      <c r="J164" s="216">
        <f>ROUND(I164*H164,2)</f>
        <v>0</v>
      </c>
      <c r="K164" s="212" t="s">
        <v>121</v>
      </c>
      <c r="L164" s="43"/>
      <c r="M164" s="217" t="s">
        <v>1</v>
      </c>
      <c r="N164" s="218" t="s">
        <v>42</v>
      </c>
      <c r="O164" s="90"/>
      <c r="P164" s="219">
        <f>O164*H164</f>
        <v>0</v>
      </c>
      <c r="Q164" s="219">
        <v>2.0000000000000002E-05</v>
      </c>
      <c r="R164" s="219">
        <f>Q164*H164</f>
        <v>0.0082400000000000008</v>
      </c>
      <c r="S164" s="219">
        <v>0</v>
      </c>
      <c r="T164" s="22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1" t="s">
        <v>122</v>
      </c>
      <c r="AT164" s="221" t="s">
        <v>117</v>
      </c>
      <c r="AU164" s="221" t="s">
        <v>84</v>
      </c>
      <c r="AY164" s="16" t="s">
        <v>114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6" t="s">
        <v>82</v>
      </c>
      <c r="BK164" s="222">
        <f>ROUND(I164*H164,2)</f>
        <v>0</v>
      </c>
      <c r="BL164" s="16" t="s">
        <v>122</v>
      </c>
      <c r="BM164" s="221" t="s">
        <v>226</v>
      </c>
    </row>
    <row r="165" s="13" customFormat="1">
      <c r="A165" s="13"/>
      <c r="B165" s="223"/>
      <c r="C165" s="224"/>
      <c r="D165" s="225" t="s">
        <v>124</v>
      </c>
      <c r="E165" s="226" t="s">
        <v>1</v>
      </c>
      <c r="F165" s="227" t="s">
        <v>227</v>
      </c>
      <c r="G165" s="224"/>
      <c r="H165" s="228">
        <v>286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124</v>
      </c>
      <c r="AU165" s="234" t="s">
        <v>84</v>
      </c>
      <c r="AV165" s="13" t="s">
        <v>84</v>
      </c>
      <c r="AW165" s="13" t="s">
        <v>32</v>
      </c>
      <c r="AX165" s="13" t="s">
        <v>77</v>
      </c>
      <c r="AY165" s="234" t="s">
        <v>114</v>
      </c>
    </row>
    <row r="166" s="13" customFormat="1">
      <c r="A166" s="13"/>
      <c r="B166" s="223"/>
      <c r="C166" s="224"/>
      <c r="D166" s="225" t="s">
        <v>124</v>
      </c>
      <c r="E166" s="226" t="s">
        <v>1</v>
      </c>
      <c r="F166" s="227" t="s">
        <v>228</v>
      </c>
      <c r="G166" s="224"/>
      <c r="H166" s="228">
        <v>126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124</v>
      </c>
      <c r="AU166" s="234" t="s">
        <v>84</v>
      </c>
      <c r="AV166" s="13" t="s">
        <v>84</v>
      </c>
      <c r="AW166" s="13" t="s">
        <v>32</v>
      </c>
      <c r="AX166" s="13" t="s">
        <v>77</v>
      </c>
      <c r="AY166" s="234" t="s">
        <v>114</v>
      </c>
    </row>
    <row r="167" s="14" customFormat="1">
      <c r="A167" s="14"/>
      <c r="B167" s="235"/>
      <c r="C167" s="236"/>
      <c r="D167" s="225" t="s">
        <v>124</v>
      </c>
      <c r="E167" s="237" t="s">
        <v>1</v>
      </c>
      <c r="F167" s="238" t="s">
        <v>127</v>
      </c>
      <c r="G167" s="236"/>
      <c r="H167" s="239">
        <v>412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124</v>
      </c>
      <c r="AU167" s="245" t="s">
        <v>84</v>
      </c>
      <c r="AV167" s="14" t="s">
        <v>128</v>
      </c>
      <c r="AW167" s="14" t="s">
        <v>32</v>
      </c>
      <c r="AX167" s="14" t="s">
        <v>82</v>
      </c>
      <c r="AY167" s="245" t="s">
        <v>114</v>
      </c>
    </row>
    <row r="168" s="2" customFormat="1" ht="16.5" customHeight="1">
      <c r="A168" s="37"/>
      <c r="B168" s="38"/>
      <c r="C168" s="210" t="s">
        <v>229</v>
      </c>
      <c r="D168" s="210" t="s">
        <v>117</v>
      </c>
      <c r="E168" s="211" t="s">
        <v>230</v>
      </c>
      <c r="F168" s="212" t="s">
        <v>231</v>
      </c>
      <c r="G168" s="213" t="s">
        <v>136</v>
      </c>
      <c r="H168" s="214">
        <v>32</v>
      </c>
      <c r="I168" s="215"/>
      <c r="J168" s="216">
        <f>ROUND(I168*H168,2)</f>
        <v>0</v>
      </c>
      <c r="K168" s="212" t="s">
        <v>121</v>
      </c>
      <c r="L168" s="43"/>
      <c r="M168" s="217" t="s">
        <v>1</v>
      </c>
      <c r="N168" s="218" t="s">
        <v>42</v>
      </c>
      <c r="O168" s="90"/>
      <c r="P168" s="219">
        <f>O168*H168</f>
        <v>0</v>
      </c>
      <c r="Q168" s="219">
        <v>0.00012999999999999999</v>
      </c>
      <c r="R168" s="219">
        <f>Q168*H168</f>
        <v>0.0041599999999999996</v>
      </c>
      <c r="S168" s="219">
        <v>0.0011000000000000001</v>
      </c>
      <c r="T168" s="220">
        <f>S168*H168</f>
        <v>0.035200000000000002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122</v>
      </c>
      <c r="AT168" s="221" t="s">
        <v>117</v>
      </c>
      <c r="AU168" s="221" t="s">
        <v>84</v>
      </c>
      <c r="AY168" s="16" t="s">
        <v>114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82</v>
      </c>
      <c r="BK168" s="222">
        <f>ROUND(I168*H168,2)</f>
        <v>0</v>
      </c>
      <c r="BL168" s="16" t="s">
        <v>122</v>
      </c>
      <c r="BM168" s="221" t="s">
        <v>232</v>
      </c>
    </row>
    <row r="169" s="2" customFormat="1" ht="16.5" customHeight="1">
      <c r="A169" s="37"/>
      <c r="B169" s="38"/>
      <c r="C169" s="210" t="s">
        <v>233</v>
      </c>
      <c r="D169" s="210" t="s">
        <v>117</v>
      </c>
      <c r="E169" s="211" t="s">
        <v>234</v>
      </c>
      <c r="F169" s="212" t="s">
        <v>235</v>
      </c>
      <c r="G169" s="213" t="s">
        <v>136</v>
      </c>
      <c r="H169" s="214">
        <v>28</v>
      </c>
      <c r="I169" s="215"/>
      <c r="J169" s="216">
        <f>ROUND(I169*H169,2)</f>
        <v>0</v>
      </c>
      <c r="K169" s="212" t="s">
        <v>121</v>
      </c>
      <c r="L169" s="43"/>
      <c r="M169" s="217" t="s">
        <v>1</v>
      </c>
      <c r="N169" s="218" t="s">
        <v>42</v>
      </c>
      <c r="O169" s="90"/>
      <c r="P169" s="219">
        <f>O169*H169</f>
        <v>0</v>
      </c>
      <c r="Q169" s="219">
        <v>0.00021000000000000001</v>
      </c>
      <c r="R169" s="219">
        <f>Q169*H169</f>
        <v>0.0058799999999999998</v>
      </c>
      <c r="S169" s="219">
        <v>0.0035000000000000001</v>
      </c>
      <c r="T169" s="220">
        <f>S169*H169</f>
        <v>0.098000000000000004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1" t="s">
        <v>122</v>
      </c>
      <c r="AT169" s="221" t="s">
        <v>117</v>
      </c>
      <c r="AU169" s="221" t="s">
        <v>84</v>
      </c>
      <c r="AY169" s="16" t="s">
        <v>114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6" t="s">
        <v>82</v>
      </c>
      <c r="BK169" s="222">
        <f>ROUND(I169*H169,2)</f>
        <v>0</v>
      </c>
      <c r="BL169" s="16" t="s">
        <v>122</v>
      </c>
      <c r="BM169" s="221" t="s">
        <v>236</v>
      </c>
    </row>
    <row r="170" s="2" customFormat="1" ht="16.5" customHeight="1">
      <c r="A170" s="37"/>
      <c r="B170" s="38"/>
      <c r="C170" s="210" t="s">
        <v>237</v>
      </c>
      <c r="D170" s="210" t="s">
        <v>117</v>
      </c>
      <c r="E170" s="211" t="s">
        <v>238</v>
      </c>
      <c r="F170" s="212" t="s">
        <v>239</v>
      </c>
      <c r="G170" s="213" t="s">
        <v>136</v>
      </c>
      <c r="H170" s="214">
        <v>2</v>
      </c>
      <c r="I170" s="215"/>
      <c r="J170" s="216">
        <f>ROUND(I170*H170,2)</f>
        <v>0</v>
      </c>
      <c r="K170" s="212" t="s">
        <v>121</v>
      </c>
      <c r="L170" s="43"/>
      <c r="M170" s="217" t="s">
        <v>1</v>
      </c>
      <c r="N170" s="218" t="s">
        <v>42</v>
      </c>
      <c r="O170" s="90"/>
      <c r="P170" s="219">
        <f>O170*H170</f>
        <v>0</v>
      </c>
      <c r="Q170" s="219">
        <v>0.00021000000000000001</v>
      </c>
      <c r="R170" s="219">
        <f>Q170*H170</f>
        <v>0.00042000000000000002</v>
      </c>
      <c r="S170" s="219">
        <v>0.0035000000000000001</v>
      </c>
      <c r="T170" s="220">
        <f>S170*H170</f>
        <v>0.0070000000000000001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122</v>
      </c>
      <c r="AT170" s="221" t="s">
        <v>117</v>
      </c>
      <c r="AU170" s="221" t="s">
        <v>84</v>
      </c>
      <c r="AY170" s="16" t="s">
        <v>114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82</v>
      </c>
      <c r="BK170" s="222">
        <f>ROUND(I170*H170,2)</f>
        <v>0</v>
      </c>
      <c r="BL170" s="16" t="s">
        <v>122</v>
      </c>
      <c r="BM170" s="221" t="s">
        <v>240</v>
      </c>
    </row>
    <row r="171" s="2" customFormat="1" ht="55.5" customHeight="1">
      <c r="A171" s="37"/>
      <c r="B171" s="38"/>
      <c r="C171" s="210" t="s">
        <v>241</v>
      </c>
      <c r="D171" s="210" t="s">
        <v>117</v>
      </c>
      <c r="E171" s="211" t="s">
        <v>242</v>
      </c>
      <c r="F171" s="212" t="s">
        <v>243</v>
      </c>
      <c r="G171" s="213" t="s">
        <v>136</v>
      </c>
      <c r="H171" s="214">
        <v>286</v>
      </c>
      <c r="I171" s="215"/>
      <c r="J171" s="216">
        <f>ROUND(I171*H171,2)</f>
        <v>0</v>
      </c>
      <c r="K171" s="212" t="s">
        <v>121</v>
      </c>
      <c r="L171" s="43"/>
      <c r="M171" s="217" t="s">
        <v>1</v>
      </c>
      <c r="N171" s="218" t="s">
        <v>42</v>
      </c>
      <c r="O171" s="90"/>
      <c r="P171" s="219">
        <f>O171*H171</f>
        <v>0</v>
      </c>
      <c r="Q171" s="219">
        <v>0.00031956999999999998</v>
      </c>
      <c r="R171" s="219">
        <f>Q171*H171</f>
        <v>0.091397019999999995</v>
      </c>
      <c r="S171" s="219">
        <v>0</v>
      </c>
      <c r="T171" s="22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1" t="s">
        <v>122</v>
      </c>
      <c r="AT171" s="221" t="s">
        <v>117</v>
      </c>
      <c r="AU171" s="221" t="s">
        <v>84</v>
      </c>
      <c r="AY171" s="16" t="s">
        <v>114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6" t="s">
        <v>82</v>
      </c>
      <c r="BK171" s="222">
        <f>ROUND(I171*H171,2)</f>
        <v>0</v>
      </c>
      <c r="BL171" s="16" t="s">
        <v>122</v>
      </c>
      <c r="BM171" s="221" t="s">
        <v>244</v>
      </c>
    </row>
    <row r="172" s="2" customFormat="1" ht="55.5" customHeight="1">
      <c r="A172" s="37"/>
      <c r="B172" s="38"/>
      <c r="C172" s="210" t="s">
        <v>245</v>
      </c>
      <c r="D172" s="210" t="s">
        <v>117</v>
      </c>
      <c r="E172" s="211" t="s">
        <v>246</v>
      </c>
      <c r="F172" s="212" t="s">
        <v>247</v>
      </c>
      <c r="G172" s="213" t="s">
        <v>136</v>
      </c>
      <c r="H172" s="214">
        <v>110</v>
      </c>
      <c r="I172" s="215"/>
      <c r="J172" s="216">
        <f>ROUND(I172*H172,2)</f>
        <v>0</v>
      </c>
      <c r="K172" s="212" t="s">
        <v>121</v>
      </c>
      <c r="L172" s="43"/>
      <c r="M172" s="217" t="s">
        <v>1</v>
      </c>
      <c r="N172" s="218" t="s">
        <v>42</v>
      </c>
      <c r="O172" s="90"/>
      <c r="P172" s="219">
        <f>O172*H172</f>
        <v>0</v>
      </c>
      <c r="Q172" s="219">
        <v>0.00046956999999999999</v>
      </c>
      <c r="R172" s="219">
        <f>Q172*H172</f>
        <v>0.051652699999999996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122</v>
      </c>
      <c r="AT172" s="221" t="s">
        <v>117</v>
      </c>
      <c r="AU172" s="221" t="s">
        <v>84</v>
      </c>
      <c r="AY172" s="16" t="s">
        <v>114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82</v>
      </c>
      <c r="BK172" s="222">
        <f>ROUND(I172*H172,2)</f>
        <v>0</v>
      </c>
      <c r="BL172" s="16" t="s">
        <v>122</v>
      </c>
      <c r="BM172" s="221" t="s">
        <v>248</v>
      </c>
    </row>
    <row r="173" s="2" customFormat="1" ht="55.5" customHeight="1">
      <c r="A173" s="37"/>
      <c r="B173" s="38"/>
      <c r="C173" s="210" t="s">
        <v>249</v>
      </c>
      <c r="D173" s="210" t="s">
        <v>117</v>
      </c>
      <c r="E173" s="211" t="s">
        <v>250</v>
      </c>
      <c r="F173" s="212" t="s">
        <v>251</v>
      </c>
      <c r="G173" s="213" t="s">
        <v>136</v>
      </c>
      <c r="H173" s="214">
        <v>16</v>
      </c>
      <c r="I173" s="215"/>
      <c r="J173" s="216">
        <f>ROUND(I173*H173,2)</f>
        <v>0</v>
      </c>
      <c r="K173" s="212" t="s">
        <v>121</v>
      </c>
      <c r="L173" s="43"/>
      <c r="M173" s="217" t="s">
        <v>1</v>
      </c>
      <c r="N173" s="218" t="s">
        <v>42</v>
      </c>
      <c r="O173" s="90"/>
      <c r="P173" s="219">
        <f>O173*H173</f>
        <v>0</v>
      </c>
      <c r="Q173" s="219">
        <v>0.00033</v>
      </c>
      <c r="R173" s="219">
        <f>Q173*H173</f>
        <v>0.00528</v>
      </c>
      <c r="S173" s="219">
        <v>0</v>
      </c>
      <c r="T173" s="22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1" t="s">
        <v>122</v>
      </c>
      <c r="AT173" s="221" t="s">
        <v>117</v>
      </c>
      <c r="AU173" s="221" t="s">
        <v>84</v>
      </c>
      <c r="AY173" s="16" t="s">
        <v>114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6" t="s">
        <v>82</v>
      </c>
      <c r="BK173" s="222">
        <f>ROUND(I173*H173,2)</f>
        <v>0</v>
      </c>
      <c r="BL173" s="16" t="s">
        <v>122</v>
      </c>
      <c r="BM173" s="221" t="s">
        <v>252</v>
      </c>
    </row>
    <row r="174" s="2" customFormat="1" ht="44.25" customHeight="1">
      <c r="A174" s="37"/>
      <c r="B174" s="38"/>
      <c r="C174" s="210" t="s">
        <v>253</v>
      </c>
      <c r="D174" s="210" t="s">
        <v>117</v>
      </c>
      <c r="E174" s="211" t="s">
        <v>254</v>
      </c>
      <c r="F174" s="212" t="s">
        <v>255</v>
      </c>
      <c r="G174" s="213" t="s">
        <v>136</v>
      </c>
      <c r="H174" s="214">
        <v>286</v>
      </c>
      <c r="I174" s="215"/>
      <c r="J174" s="216">
        <f>ROUND(I174*H174,2)</f>
        <v>0</v>
      </c>
      <c r="K174" s="212" t="s">
        <v>121</v>
      </c>
      <c r="L174" s="43"/>
      <c r="M174" s="217" t="s">
        <v>1</v>
      </c>
      <c r="N174" s="218" t="s">
        <v>42</v>
      </c>
      <c r="O174" s="90"/>
      <c r="P174" s="219">
        <f>O174*H174</f>
        <v>0</v>
      </c>
      <c r="Q174" s="219">
        <v>0.00022571000000000001</v>
      </c>
      <c r="R174" s="219">
        <f>Q174*H174</f>
        <v>0.064553059999999995</v>
      </c>
      <c r="S174" s="219">
        <v>0</v>
      </c>
      <c r="T174" s="22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1" t="s">
        <v>122</v>
      </c>
      <c r="AT174" s="221" t="s">
        <v>117</v>
      </c>
      <c r="AU174" s="221" t="s">
        <v>84</v>
      </c>
      <c r="AY174" s="16" t="s">
        <v>114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6" t="s">
        <v>82</v>
      </c>
      <c r="BK174" s="222">
        <f>ROUND(I174*H174,2)</f>
        <v>0</v>
      </c>
      <c r="BL174" s="16" t="s">
        <v>122</v>
      </c>
      <c r="BM174" s="221" t="s">
        <v>256</v>
      </c>
    </row>
    <row r="175" s="2" customFormat="1" ht="44.25" customHeight="1">
      <c r="A175" s="37"/>
      <c r="B175" s="38"/>
      <c r="C175" s="210" t="s">
        <v>257</v>
      </c>
      <c r="D175" s="210" t="s">
        <v>117</v>
      </c>
      <c r="E175" s="211" t="s">
        <v>258</v>
      </c>
      <c r="F175" s="212" t="s">
        <v>259</v>
      </c>
      <c r="G175" s="213" t="s">
        <v>136</v>
      </c>
      <c r="H175" s="214">
        <v>110</v>
      </c>
      <c r="I175" s="215"/>
      <c r="J175" s="216">
        <f>ROUND(I175*H175,2)</f>
        <v>0</v>
      </c>
      <c r="K175" s="212" t="s">
        <v>121</v>
      </c>
      <c r="L175" s="43"/>
      <c r="M175" s="217" t="s">
        <v>1</v>
      </c>
      <c r="N175" s="218" t="s">
        <v>42</v>
      </c>
      <c r="O175" s="90"/>
      <c r="P175" s="219">
        <f>O175*H175</f>
        <v>0</v>
      </c>
      <c r="Q175" s="219">
        <v>0.00025713999999999999</v>
      </c>
      <c r="R175" s="219">
        <f>Q175*H175</f>
        <v>0.028285399999999999</v>
      </c>
      <c r="S175" s="219">
        <v>0</v>
      </c>
      <c r="T175" s="22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1" t="s">
        <v>122</v>
      </c>
      <c r="AT175" s="221" t="s">
        <v>117</v>
      </c>
      <c r="AU175" s="221" t="s">
        <v>84</v>
      </c>
      <c r="AY175" s="16" t="s">
        <v>114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6" t="s">
        <v>82</v>
      </c>
      <c r="BK175" s="222">
        <f>ROUND(I175*H175,2)</f>
        <v>0</v>
      </c>
      <c r="BL175" s="16" t="s">
        <v>122</v>
      </c>
      <c r="BM175" s="221" t="s">
        <v>260</v>
      </c>
    </row>
    <row r="176" s="2" customFormat="1" ht="44.25" customHeight="1">
      <c r="A176" s="37"/>
      <c r="B176" s="38"/>
      <c r="C176" s="210" t="s">
        <v>261</v>
      </c>
      <c r="D176" s="210" t="s">
        <v>117</v>
      </c>
      <c r="E176" s="211" t="s">
        <v>262</v>
      </c>
      <c r="F176" s="212" t="s">
        <v>263</v>
      </c>
      <c r="G176" s="213" t="s">
        <v>136</v>
      </c>
      <c r="H176" s="214">
        <v>16</v>
      </c>
      <c r="I176" s="215"/>
      <c r="J176" s="216">
        <f>ROUND(I176*H176,2)</f>
        <v>0</v>
      </c>
      <c r="K176" s="212" t="s">
        <v>121</v>
      </c>
      <c r="L176" s="43"/>
      <c r="M176" s="217" t="s">
        <v>1</v>
      </c>
      <c r="N176" s="218" t="s">
        <v>42</v>
      </c>
      <c r="O176" s="90"/>
      <c r="P176" s="219">
        <f>O176*H176</f>
        <v>0</v>
      </c>
      <c r="Q176" s="219">
        <v>0.00025713999999999999</v>
      </c>
      <c r="R176" s="219">
        <f>Q176*H176</f>
        <v>0.0041142399999999999</v>
      </c>
      <c r="S176" s="219">
        <v>0</v>
      </c>
      <c r="T176" s="22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1" t="s">
        <v>122</v>
      </c>
      <c r="AT176" s="221" t="s">
        <v>117</v>
      </c>
      <c r="AU176" s="221" t="s">
        <v>84</v>
      </c>
      <c r="AY176" s="16" t="s">
        <v>114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6" t="s">
        <v>82</v>
      </c>
      <c r="BK176" s="222">
        <f>ROUND(I176*H176,2)</f>
        <v>0</v>
      </c>
      <c r="BL176" s="16" t="s">
        <v>122</v>
      </c>
      <c r="BM176" s="221" t="s">
        <v>264</v>
      </c>
    </row>
    <row r="177" s="2" customFormat="1" ht="49.05" customHeight="1">
      <c r="A177" s="37"/>
      <c r="B177" s="38"/>
      <c r="C177" s="210" t="s">
        <v>265</v>
      </c>
      <c r="D177" s="210" t="s">
        <v>117</v>
      </c>
      <c r="E177" s="211" t="s">
        <v>266</v>
      </c>
      <c r="F177" s="212" t="s">
        <v>267</v>
      </c>
      <c r="G177" s="213" t="s">
        <v>136</v>
      </c>
      <c r="H177" s="214">
        <v>413</v>
      </c>
      <c r="I177" s="215"/>
      <c r="J177" s="216">
        <f>ROUND(I177*H177,2)</f>
        <v>0</v>
      </c>
      <c r="K177" s="212" t="s">
        <v>121</v>
      </c>
      <c r="L177" s="43"/>
      <c r="M177" s="217" t="s">
        <v>1</v>
      </c>
      <c r="N177" s="218" t="s">
        <v>42</v>
      </c>
      <c r="O177" s="90"/>
      <c r="P177" s="219">
        <f>O177*H177</f>
        <v>0</v>
      </c>
      <c r="Q177" s="219">
        <v>0.00029</v>
      </c>
      <c r="R177" s="219">
        <f>Q177*H177</f>
        <v>0.11977</v>
      </c>
      <c r="S177" s="219">
        <v>0</v>
      </c>
      <c r="T177" s="22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122</v>
      </c>
      <c r="AT177" s="221" t="s">
        <v>117</v>
      </c>
      <c r="AU177" s="221" t="s">
        <v>84</v>
      </c>
      <c r="AY177" s="16" t="s">
        <v>114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82</v>
      </c>
      <c r="BK177" s="222">
        <f>ROUND(I177*H177,2)</f>
        <v>0</v>
      </c>
      <c r="BL177" s="16" t="s">
        <v>122</v>
      </c>
      <c r="BM177" s="221" t="s">
        <v>268</v>
      </c>
    </row>
    <row r="178" s="2" customFormat="1" ht="16.5" customHeight="1">
      <c r="A178" s="37"/>
      <c r="B178" s="38"/>
      <c r="C178" s="210" t="s">
        <v>146</v>
      </c>
      <c r="D178" s="210" t="s">
        <v>117</v>
      </c>
      <c r="E178" s="211" t="s">
        <v>269</v>
      </c>
      <c r="F178" s="212" t="s">
        <v>270</v>
      </c>
      <c r="G178" s="213" t="s">
        <v>179</v>
      </c>
      <c r="H178" s="214">
        <v>2</v>
      </c>
      <c r="I178" s="215"/>
      <c r="J178" s="216">
        <f>ROUND(I178*H178,2)</f>
        <v>0</v>
      </c>
      <c r="K178" s="212" t="s">
        <v>121</v>
      </c>
      <c r="L178" s="43"/>
      <c r="M178" s="217" t="s">
        <v>1</v>
      </c>
      <c r="N178" s="218" t="s">
        <v>42</v>
      </c>
      <c r="O178" s="90"/>
      <c r="P178" s="219">
        <f>O178*H178</f>
        <v>0</v>
      </c>
      <c r="Q178" s="219">
        <v>0.016930000000000001</v>
      </c>
      <c r="R178" s="219">
        <f>Q178*H178</f>
        <v>0.033860000000000001</v>
      </c>
      <c r="S178" s="219">
        <v>0</v>
      </c>
      <c r="T178" s="22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1" t="s">
        <v>122</v>
      </c>
      <c r="AT178" s="221" t="s">
        <v>117</v>
      </c>
      <c r="AU178" s="221" t="s">
        <v>84</v>
      </c>
      <c r="AY178" s="16" t="s">
        <v>114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6" t="s">
        <v>82</v>
      </c>
      <c r="BK178" s="222">
        <f>ROUND(I178*H178,2)</f>
        <v>0</v>
      </c>
      <c r="BL178" s="16" t="s">
        <v>122</v>
      </c>
      <c r="BM178" s="221" t="s">
        <v>271</v>
      </c>
    </row>
    <row r="179" s="2" customFormat="1" ht="16.5" customHeight="1">
      <c r="A179" s="37"/>
      <c r="B179" s="38"/>
      <c r="C179" s="210" t="s">
        <v>272</v>
      </c>
      <c r="D179" s="210" t="s">
        <v>117</v>
      </c>
      <c r="E179" s="211" t="s">
        <v>273</v>
      </c>
      <c r="F179" s="212" t="s">
        <v>274</v>
      </c>
      <c r="G179" s="213" t="s">
        <v>179</v>
      </c>
      <c r="H179" s="214">
        <v>4</v>
      </c>
      <c r="I179" s="215"/>
      <c r="J179" s="216">
        <f>ROUND(I179*H179,2)</f>
        <v>0</v>
      </c>
      <c r="K179" s="212" t="s">
        <v>121</v>
      </c>
      <c r="L179" s="43"/>
      <c r="M179" s="217" t="s">
        <v>1</v>
      </c>
      <c r="N179" s="218" t="s">
        <v>42</v>
      </c>
      <c r="O179" s="90"/>
      <c r="P179" s="219">
        <f>O179*H179</f>
        <v>0</v>
      </c>
      <c r="Q179" s="219">
        <v>0.0084499999999999992</v>
      </c>
      <c r="R179" s="219">
        <f>Q179*H179</f>
        <v>0.033799999999999997</v>
      </c>
      <c r="S179" s="219">
        <v>0</v>
      </c>
      <c r="T179" s="22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1" t="s">
        <v>122</v>
      </c>
      <c r="AT179" s="221" t="s">
        <v>117</v>
      </c>
      <c r="AU179" s="221" t="s">
        <v>84</v>
      </c>
      <c r="AY179" s="16" t="s">
        <v>114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6" t="s">
        <v>82</v>
      </c>
      <c r="BK179" s="222">
        <f>ROUND(I179*H179,2)</f>
        <v>0</v>
      </c>
      <c r="BL179" s="16" t="s">
        <v>122</v>
      </c>
      <c r="BM179" s="221" t="s">
        <v>275</v>
      </c>
    </row>
    <row r="180" s="2" customFormat="1" ht="24.15" customHeight="1">
      <c r="A180" s="37"/>
      <c r="B180" s="38"/>
      <c r="C180" s="210" t="s">
        <v>276</v>
      </c>
      <c r="D180" s="210" t="s">
        <v>117</v>
      </c>
      <c r="E180" s="211" t="s">
        <v>277</v>
      </c>
      <c r="F180" s="212" t="s">
        <v>278</v>
      </c>
      <c r="G180" s="213" t="s">
        <v>136</v>
      </c>
      <c r="H180" s="214">
        <v>4</v>
      </c>
      <c r="I180" s="215"/>
      <c r="J180" s="216">
        <f>ROUND(I180*H180,2)</f>
        <v>0</v>
      </c>
      <c r="K180" s="212" t="s">
        <v>121</v>
      </c>
      <c r="L180" s="43"/>
      <c r="M180" s="217" t="s">
        <v>1</v>
      </c>
      <c r="N180" s="218" t="s">
        <v>42</v>
      </c>
      <c r="O180" s="90"/>
      <c r="P180" s="219">
        <f>O180*H180</f>
        <v>0</v>
      </c>
      <c r="Q180" s="219">
        <v>0.00075000000000000002</v>
      </c>
      <c r="R180" s="219">
        <f>Q180*H180</f>
        <v>0.0030000000000000001</v>
      </c>
      <c r="S180" s="219">
        <v>0</v>
      </c>
      <c r="T180" s="22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1" t="s">
        <v>122</v>
      </c>
      <c r="AT180" s="221" t="s">
        <v>117</v>
      </c>
      <c r="AU180" s="221" t="s">
        <v>84</v>
      </c>
      <c r="AY180" s="16" t="s">
        <v>114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6" t="s">
        <v>82</v>
      </c>
      <c r="BK180" s="222">
        <f>ROUND(I180*H180,2)</f>
        <v>0</v>
      </c>
      <c r="BL180" s="16" t="s">
        <v>122</v>
      </c>
      <c r="BM180" s="221" t="s">
        <v>279</v>
      </c>
    </row>
    <row r="181" s="2" customFormat="1" ht="37.8" customHeight="1">
      <c r="A181" s="37"/>
      <c r="B181" s="38"/>
      <c r="C181" s="210" t="s">
        <v>280</v>
      </c>
      <c r="D181" s="210" t="s">
        <v>117</v>
      </c>
      <c r="E181" s="211" t="s">
        <v>281</v>
      </c>
      <c r="F181" s="212" t="s">
        <v>282</v>
      </c>
      <c r="G181" s="213" t="s">
        <v>136</v>
      </c>
      <c r="H181" s="214">
        <v>2</v>
      </c>
      <c r="I181" s="215"/>
      <c r="J181" s="216">
        <f>ROUND(I181*H181,2)</f>
        <v>0</v>
      </c>
      <c r="K181" s="212" t="s">
        <v>121</v>
      </c>
      <c r="L181" s="43"/>
      <c r="M181" s="217" t="s">
        <v>1</v>
      </c>
      <c r="N181" s="218" t="s">
        <v>42</v>
      </c>
      <c r="O181" s="90"/>
      <c r="P181" s="219">
        <f>O181*H181</f>
        <v>0</v>
      </c>
      <c r="Q181" s="219">
        <v>0.00233</v>
      </c>
      <c r="R181" s="219">
        <f>Q181*H181</f>
        <v>0.0046600000000000001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122</v>
      </c>
      <c r="AT181" s="221" t="s">
        <v>117</v>
      </c>
      <c r="AU181" s="221" t="s">
        <v>84</v>
      </c>
      <c r="AY181" s="16" t="s">
        <v>114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82</v>
      </c>
      <c r="BK181" s="222">
        <f>ROUND(I181*H181,2)</f>
        <v>0</v>
      </c>
      <c r="BL181" s="16" t="s">
        <v>122</v>
      </c>
      <c r="BM181" s="221" t="s">
        <v>283</v>
      </c>
    </row>
    <row r="182" s="2" customFormat="1" ht="24.15" customHeight="1">
      <c r="A182" s="37"/>
      <c r="B182" s="38"/>
      <c r="C182" s="210" t="s">
        <v>284</v>
      </c>
      <c r="D182" s="210" t="s">
        <v>117</v>
      </c>
      <c r="E182" s="211" t="s">
        <v>285</v>
      </c>
      <c r="F182" s="212" t="s">
        <v>286</v>
      </c>
      <c r="G182" s="213" t="s">
        <v>163</v>
      </c>
      <c r="H182" s="214">
        <v>2</v>
      </c>
      <c r="I182" s="215"/>
      <c r="J182" s="216">
        <f>ROUND(I182*H182,2)</f>
        <v>0</v>
      </c>
      <c r="K182" s="212" t="s">
        <v>1</v>
      </c>
      <c r="L182" s="43"/>
      <c r="M182" s="217" t="s">
        <v>1</v>
      </c>
      <c r="N182" s="218" t="s">
        <v>42</v>
      </c>
      <c r="O182" s="90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1" t="s">
        <v>122</v>
      </c>
      <c r="AT182" s="221" t="s">
        <v>117</v>
      </c>
      <c r="AU182" s="221" t="s">
        <v>84</v>
      </c>
      <c r="AY182" s="16" t="s">
        <v>114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6" t="s">
        <v>82</v>
      </c>
      <c r="BK182" s="222">
        <f>ROUND(I182*H182,2)</f>
        <v>0</v>
      </c>
      <c r="BL182" s="16" t="s">
        <v>122</v>
      </c>
      <c r="BM182" s="221" t="s">
        <v>287</v>
      </c>
    </row>
    <row r="183" s="2" customFormat="1" ht="24.15" customHeight="1">
      <c r="A183" s="37"/>
      <c r="B183" s="38"/>
      <c r="C183" s="210" t="s">
        <v>288</v>
      </c>
      <c r="D183" s="210" t="s">
        <v>117</v>
      </c>
      <c r="E183" s="211" t="s">
        <v>289</v>
      </c>
      <c r="F183" s="212" t="s">
        <v>290</v>
      </c>
      <c r="G183" s="213" t="s">
        <v>163</v>
      </c>
      <c r="H183" s="214">
        <v>48</v>
      </c>
      <c r="I183" s="215"/>
      <c r="J183" s="216">
        <f>ROUND(I183*H183,2)</f>
        <v>0</v>
      </c>
      <c r="K183" s="212" t="s">
        <v>1</v>
      </c>
      <c r="L183" s="43"/>
      <c r="M183" s="217" t="s">
        <v>1</v>
      </c>
      <c r="N183" s="218" t="s">
        <v>42</v>
      </c>
      <c r="O183" s="90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1" t="s">
        <v>122</v>
      </c>
      <c r="AT183" s="221" t="s">
        <v>117</v>
      </c>
      <c r="AU183" s="221" t="s">
        <v>84</v>
      </c>
      <c r="AY183" s="16" t="s">
        <v>114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82</v>
      </c>
      <c r="BK183" s="222">
        <f>ROUND(I183*H183,2)</f>
        <v>0</v>
      </c>
      <c r="BL183" s="16" t="s">
        <v>122</v>
      </c>
      <c r="BM183" s="221" t="s">
        <v>291</v>
      </c>
    </row>
    <row r="184" s="2" customFormat="1" ht="24.15" customHeight="1">
      <c r="A184" s="37"/>
      <c r="B184" s="38"/>
      <c r="C184" s="210" t="s">
        <v>292</v>
      </c>
      <c r="D184" s="210" t="s">
        <v>117</v>
      </c>
      <c r="E184" s="211" t="s">
        <v>293</v>
      </c>
      <c r="F184" s="212" t="s">
        <v>294</v>
      </c>
      <c r="G184" s="213" t="s">
        <v>163</v>
      </c>
      <c r="H184" s="214">
        <v>12</v>
      </c>
      <c r="I184" s="215"/>
      <c r="J184" s="216">
        <f>ROUND(I184*H184,2)</f>
        <v>0</v>
      </c>
      <c r="K184" s="212" t="s">
        <v>1</v>
      </c>
      <c r="L184" s="43"/>
      <c r="M184" s="217" t="s">
        <v>1</v>
      </c>
      <c r="N184" s="218" t="s">
        <v>42</v>
      </c>
      <c r="O184" s="90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1" t="s">
        <v>122</v>
      </c>
      <c r="AT184" s="221" t="s">
        <v>117</v>
      </c>
      <c r="AU184" s="221" t="s">
        <v>84</v>
      </c>
      <c r="AY184" s="16" t="s">
        <v>114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6" t="s">
        <v>82</v>
      </c>
      <c r="BK184" s="222">
        <f>ROUND(I184*H184,2)</f>
        <v>0</v>
      </c>
      <c r="BL184" s="16" t="s">
        <v>122</v>
      </c>
      <c r="BM184" s="221" t="s">
        <v>295</v>
      </c>
    </row>
    <row r="185" s="2" customFormat="1" ht="16.5" customHeight="1">
      <c r="A185" s="37"/>
      <c r="B185" s="38"/>
      <c r="C185" s="210" t="s">
        <v>296</v>
      </c>
      <c r="D185" s="210" t="s">
        <v>117</v>
      </c>
      <c r="E185" s="211" t="s">
        <v>297</v>
      </c>
      <c r="F185" s="212" t="s">
        <v>298</v>
      </c>
      <c r="G185" s="213" t="s">
        <v>136</v>
      </c>
      <c r="H185" s="214">
        <v>60</v>
      </c>
      <c r="I185" s="215"/>
      <c r="J185" s="216">
        <f>ROUND(I185*H185,2)</f>
        <v>0</v>
      </c>
      <c r="K185" s="212" t="s">
        <v>121</v>
      </c>
      <c r="L185" s="43"/>
      <c r="M185" s="217" t="s">
        <v>1</v>
      </c>
      <c r="N185" s="218" t="s">
        <v>42</v>
      </c>
      <c r="O185" s="90"/>
      <c r="P185" s="219">
        <f>O185*H185</f>
        <v>0</v>
      </c>
      <c r="Q185" s="219">
        <v>0.00027</v>
      </c>
      <c r="R185" s="219">
        <f>Q185*H185</f>
        <v>0.016199999999999999</v>
      </c>
      <c r="S185" s="219">
        <v>0</v>
      </c>
      <c r="T185" s="22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1" t="s">
        <v>122</v>
      </c>
      <c r="AT185" s="221" t="s">
        <v>117</v>
      </c>
      <c r="AU185" s="221" t="s">
        <v>84</v>
      </c>
      <c r="AY185" s="16" t="s">
        <v>114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6" t="s">
        <v>82</v>
      </c>
      <c r="BK185" s="222">
        <f>ROUND(I185*H185,2)</f>
        <v>0</v>
      </c>
      <c r="BL185" s="16" t="s">
        <v>122</v>
      </c>
      <c r="BM185" s="221" t="s">
        <v>299</v>
      </c>
    </row>
    <row r="186" s="2" customFormat="1" ht="16.5" customHeight="1">
      <c r="A186" s="37"/>
      <c r="B186" s="38"/>
      <c r="C186" s="210" t="s">
        <v>300</v>
      </c>
      <c r="D186" s="210" t="s">
        <v>117</v>
      </c>
      <c r="E186" s="211" t="s">
        <v>301</v>
      </c>
      <c r="F186" s="212" t="s">
        <v>302</v>
      </c>
      <c r="G186" s="213" t="s">
        <v>136</v>
      </c>
      <c r="H186" s="214">
        <v>48</v>
      </c>
      <c r="I186" s="215"/>
      <c r="J186" s="216">
        <f>ROUND(I186*H186,2)</f>
        <v>0</v>
      </c>
      <c r="K186" s="212" t="s">
        <v>121</v>
      </c>
      <c r="L186" s="43"/>
      <c r="M186" s="217" t="s">
        <v>1</v>
      </c>
      <c r="N186" s="218" t="s">
        <v>42</v>
      </c>
      <c r="O186" s="90"/>
      <c r="P186" s="219">
        <f>O186*H186</f>
        <v>0</v>
      </c>
      <c r="Q186" s="219">
        <v>0.00021000000000000001</v>
      </c>
      <c r="R186" s="219">
        <f>Q186*H186</f>
        <v>0.01008</v>
      </c>
      <c r="S186" s="219">
        <v>0</v>
      </c>
      <c r="T186" s="22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1" t="s">
        <v>122</v>
      </c>
      <c r="AT186" s="221" t="s">
        <v>117</v>
      </c>
      <c r="AU186" s="221" t="s">
        <v>84</v>
      </c>
      <c r="AY186" s="16" t="s">
        <v>114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6" t="s">
        <v>82</v>
      </c>
      <c r="BK186" s="222">
        <f>ROUND(I186*H186,2)</f>
        <v>0</v>
      </c>
      <c r="BL186" s="16" t="s">
        <v>122</v>
      </c>
      <c r="BM186" s="221" t="s">
        <v>303</v>
      </c>
    </row>
    <row r="187" s="2" customFormat="1" ht="16.5" customHeight="1">
      <c r="A187" s="37"/>
      <c r="B187" s="38"/>
      <c r="C187" s="210" t="s">
        <v>304</v>
      </c>
      <c r="D187" s="210" t="s">
        <v>117</v>
      </c>
      <c r="E187" s="211" t="s">
        <v>305</v>
      </c>
      <c r="F187" s="212" t="s">
        <v>306</v>
      </c>
      <c r="G187" s="213" t="s">
        <v>136</v>
      </c>
      <c r="H187" s="214">
        <v>12</v>
      </c>
      <c r="I187" s="215"/>
      <c r="J187" s="216">
        <f>ROUND(I187*H187,2)</f>
        <v>0</v>
      </c>
      <c r="K187" s="212" t="s">
        <v>121</v>
      </c>
      <c r="L187" s="43"/>
      <c r="M187" s="217" t="s">
        <v>1</v>
      </c>
      <c r="N187" s="218" t="s">
        <v>42</v>
      </c>
      <c r="O187" s="90"/>
      <c r="P187" s="219">
        <f>O187*H187</f>
        <v>0</v>
      </c>
      <c r="Q187" s="219">
        <v>0.00034000000000000002</v>
      </c>
      <c r="R187" s="219">
        <f>Q187*H187</f>
        <v>0.0040800000000000003</v>
      </c>
      <c r="S187" s="219">
        <v>0</v>
      </c>
      <c r="T187" s="22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1" t="s">
        <v>122</v>
      </c>
      <c r="AT187" s="221" t="s">
        <v>117</v>
      </c>
      <c r="AU187" s="221" t="s">
        <v>84</v>
      </c>
      <c r="AY187" s="16" t="s">
        <v>114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6" t="s">
        <v>82</v>
      </c>
      <c r="BK187" s="222">
        <f>ROUND(I187*H187,2)</f>
        <v>0</v>
      </c>
      <c r="BL187" s="16" t="s">
        <v>122</v>
      </c>
      <c r="BM187" s="221" t="s">
        <v>307</v>
      </c>
    </row>
    <row r="188" s="2" customFormat="1" ht="37.8" customHeight="1">
      <c r="A188" s="37"/>
      <c r="B188" s="38"/>
      <c r="C188" s="210" t="s">
        <v>308</v>
      </c>
      <c r="D188" s="210" t="s">
        <v>117</v>
      </c>
      <c r="E188" s="211" t="s">
        <v>309</v>
      </c>
      <c r="F188" s="212" t="s">
        <v>310</v>
      </c>
      <c r="G188" s="213" t="s">
        <v>136</v>
      </c>
      <c r="H188" s="214">
        <v>20</v>
      </c>
      <c r="I188" s="215"/>
      <c r="J188" s="216">
        <f>ROUND(I188*H188,2)</f>
        <v>0</v>
      </c>
      <c r="K188" s="212" t="s">
        <v>121</v>
      </c>
      <c r="L188" s="43"/>
      <c r="M188" s="217" t="s">
        <v>1</v>
      </c>
      <c r="N188" s="218" t="s">
        <v>42</v>
      </c>
      <c r="O188" s="90"/>
      <c r="P188" s="219">
        <f>O188*H188</f>
        <v>0</v>
      </c>
      <c r="Q188" s="219">
        <v>0.00071000000000000002</v>
      </c>
      <c r="R188" s="219">
        <f>Q188*H188</f>
        <v>0.014200000000000001</v>
      </c>
      <c r="S188" s="219">
        <v>0</v>
      </c>
      <c r="T188" s="22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1" t="s">
        <v>122</v>
      </c>
      <c r="AT188" s="221" t="s">
        <v>117</v>
      </c>
      <c r="AU188" s="221" t="s">
        <v>84</v>
      </c>
      <c r="AY188" s="16" t="s">
        <v>114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6" t="s">
        <v>82</v>
      </c>
      <c r="BK188" s="222">
        <f>ROUND(I188*H188,2)</f>
        <v>0</v>
      </c>
      <c r="BL188" s="16" t="s">
        <v>122</v>
      </c>
      <c r="BM188" s="221" t="s">
        <v>311</v>
      </c>
    </row>
    <row r="189" s="2" customFormat="1" ht="37.8" customHeight="1">
      <c r="A189" s="37"/>
      <c r="B189" s="38"/>
      <c r="C189" s="210" t="s">
        <v>312</v>
      </c>
      <c r="D189" s="210" t="s">
        <v>117</v>
      </c>
      <c r="E189" s="211" t="s">
        <v>313</v>
      </c>
      <c r="F189" s="212" t="s">
        <v>314</v>
      </c>
      <c r="G189" s="213" t="s">
        <v>136</v>
      </c>
      <c r="H189" s="214">
        <v>10</v>
      </c>
      <c r="I189" s="215"/>
      <c r="J189" s="216">
        <f>ROUND(I189*H189,2)</f>
        <v>0</v>
      </c>
      <c r="K189" s="212" t="s">
        <v>121</v>
      </c>
      <c r="L189" s="43"/>
      <c r="M189" s="217" t="s">
        <v>1</v>
      </c>
      <c r="N189" s="218" t="s">
        <v>42</v>
      </c>
      <c r="O189" s="90"/>
      <c r="P189" s="219">
        <f>O189*H189</f>
        <v>0</v>
      </c>
      <c r="Q189" s="219">
        <v>0.00080999999999999996</v>
      </c>
      <c r="R189" s="219">
        <f>Q189*H189</f>
        <v>0.0080999999999999996</v>
      </c>
      <c r="S189" s="219">
        <v>0</v>
      </c>
      <c r="T189" s="22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1" t="s">
        <v>122</v>
      </c>
      <c r="AT189" s="221" t="s">
        <v>117</v>
      </c>
      <c r="AU189" s="221" t="s">
        <v>84</v>
      </c>
      <c r="AY189" s="16" t="s">
        <v>114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6" t="s">
        <v>82</v>
      </c>
      <c r="BK189" s="222">
        <f>ROUND(I189*H189,2)</f>
        <v>0</v>
      </c>
      <c r="BL189" s="16" t="s">
        <v>122</v>
      </c>
      <c r="BM189" s="221" t="s">
        <v>315</v>
      </c>
    </row>
    <row r="190" s="2" customFormat="1" ht="62.7" customHeight="1">
      <c r="A190" s="37"/>
      <c r="B190" s="38"/>
      <c r="C190" s="210" t="s">
        <v>316</v>
      </c>
      <c r="D190" s="210" t="s">
        <v>117</v>
      </c>
      <c r="E190" s="211" t="s">
        <v>317</v>
      </c>
      <c r="F190" s="212" t="s">
        <v>318</v>
      </c>
      <c r="G190" s="213" t="s">
        <v>136</v>
      </c>
      <c r="H190" s="214">
        <v>28</v>
      </c>
      <c r="I190" s="215"/>
      <c r="J190" s="216">
        <f>ROUND(I190*H190,2)</f>
        <v>0</v>
      </c>
      <c r="K190" s="212" t="s">
        <v>121</v>
      </c>
      <c r="L190" s="43"/>
      <c r="M190" s="217" t="s">
        <v>1</v>
      </c>
      <c r="N190" s="218" t="s">
        <v>42</v>
      </c>
      <c r="O190" s="90"/>
      <c r="P190" s="219">
        <f>O190*H190</f>
        <v>0</v>
      </c>
      <c r="Q190" s="219">
        <v>0.00066</v>
      </c>
      <c r="R190" s="219">
        <f>Q190*H190</f>
        <v>0.01848</v>
      </c>
      <c r="S190" s="219">
        <v>0</v>
      </c>
      <c r="T190" s="22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1" t="s">
        <v>122</v>
      </c>
      <c r="AT190" s="221" t="s">
        <v>117</v>
      </c>
      <c r="AU190" s="221" t="s">
        <v>84</v>
      </c>
      <c r="AY190" s="16" t="s">
        <v>114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6" t="s">
        <v>82</v>
      </c>
      <c r="BK190" s="222">
        <f>ROUND(I190*H190,2)</f>
        <v>0</v>
      </c>
      <c r="BL190" s="16" t="s">
        <v>122</v>
      </c>
      <c r="BM190" s="221" t="s">
        <v>319</v>
      </c>
    </row>
    <row r="191" s="2" customFormat="1" ht="62.7" customHeight="1">
      <c r="A191" s="37"/>
      <c r="B191" s="38"/>
      <c r="C191" s="210" t="s">
        <v>320</v>
      </c>
      <c r="D191" s="210" t="s">
        <v>117</v>
      </c>
      <c r="E191" s="211" t="s">
        <v>321</v>
      </c>
      <c r="F191" s="212" t="s">
        <v>322</v>
      </c>
      <c r="G191" s="213" t="s">
        <v>136</v>
      </c>
      <c r="H191" s="214">
        <v>2</v>
      </c>
      <c r="I191" s="215"/>
      <c r="J191" s="216">
        <f>ROUND(I191*H191,2)</f>
        <v>0</v>
      </c>
      <c r="K191" s="212" t="s">
        <v>121</v>
      </c>
      <c r="L191" s="43"/>
      <c r="M191" s="217" t="s">
        <v>1</v>
      </c>
      <c r="N191" s="218" t="s">
        <v>42</v>
      </c>
      <c r="O191" s="90"/>
      <c r="P191" s="219">
        <f>O191*H191</f>
        <v>0</v>
      </c>
      <c r="Q191" s="219">
        <v>0.00076999999999999996</v>
      </c>
      <c r="R191" s="219">
        <f>Q191*H191</f>
        <v>0.0015399999999999999</v>
      </c>
      <c r="S191" s="219">
        <v>0</v>
      </c>
      <c r="T191" s="22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1" t="s">
        <v>122</v>
      </c>
      <c r="AT191" s="221" t="s">
        <v>117</v>
      </c>
      <c r="AU191" s="221" t="s">
        <v>84</v>
      </c>
      <c r="AY191" s="16" t="s">
        <v>114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6" t="s">
        <v>82</v>
      </c>
      <c r="BK191" s="222">
        <f>ROUND(I191*H191,2)</f>
        <v>0</v>
      </c>
      <c r="BL191" s="16" t="s">
        <v>122</v>
      </c>
      <c r="BM191" s="221" t="s">
        <v>323</v>
      </c>
    </row>
    <row r="192" s="2" customFormat="1" ht="24.15" customHeight="1">
      <c r="A192" s="37"/>
      <c r="B192" s="38"/>
      <c r="C192" s="210" t="s">
        <v>324</v>
      </c>
      <c r="D192" s="210" t="s">
        <v>117</v>
      </c>
      <c r="E192" s="211" t="s">
        <v>325</v>
      </c>
      <c r="F192" s="212" t="s">
        <v>326</v>
      </c>
      <c r="G192" s="213" t="s">
        <v>168</v>
      </c>
      <c r="H192" s="256"/>
      <c r="I192" s="215"/>
      <c r="J192" s="216">
        <f>ROUND(I192*H192,2)</f>
        <v>0</v>
      </c>
      <c r="K192" s="212" t="s">
        <v>121</v>
      </c>
      <c r="L192" s="43"/>
      <c r="M192" s="217" t="s">
        <v>1</v>
      </c>
      <c r="N192" s="218" t="s">
        <v>42</v>
      </c>
      <c r="O192" s="90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1" t="s">
        <v>122</v>
      </c>
      <c r="AT192" s="221" t="s">
        <v>117</v>
      </c>
      <c r="AU192" s="221" t="s">
        <v>84</v>
      </c>
      <c r="AY192" s="16" t="s">
        <v>114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6" t="s">
        <v>82</v>
      </c>
      <c r="BK192" s="222">
        <f>ROUND(I192*H192,2)</f>
        <v>0</v>
      </c>
      <c r="BL192" s="16" t="s">
        <v>122</v>
      </c>
      <c r="BM192" s="221" t="s">
        <v>327</v>
      </c>
    </row>
    <row r="193" s="12" customFormat="1" ht="22.8" customHeight="1">
      <c r="A193" s="12"/>
      <c r="B193" s="194"/>
      <c r="C193" s="195"/>
      <c r="D193" s="196" t="s">
        <v>76</v>
      </c>
      <c r="E193" s="208" t="s">
        <v>328</v>
      </c>
      <c r="F193" s="208" t="s">
        <v>329</v>
      </c>
      <c r="G193" s="195"/>
      <c r="H193" s="195"/>
      <c r="I193" s="198"/>
      <c r="J193" s="209">
        <f>BK193</f>
        <v>0</v>
      </c>
      <c r="K193" s="195"/>
      <c r="L193" s="200"/>
      <c r="M193" s="201"/>
      <c r="N193" s="202"/>
      <c r="O193" s="202"/>
      <c r="P193" s="203">
        <f>SUM(P194:P215)</f>
        <v>0</v>
      </c>
      <c r="Q193" s="202"/>
      <c r="R193" s="203">
        <f>SUM(R194:R215)</f>
        <v>0.039119999999999995</v>
      </c>
      <c r="S193" s="202"/>
      <c r="T193" s="204">
        <f>SUM(T194:T215)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5" t="s">
        <v>84</v>
      </c>
      <c r="AT193" s="206" t="s">
        <v>76</v>
      </c>
      <c r="AU193" s="206" t="s">
        <v>82</v>
      </c>
      <c r="AY193" s="205" t="s">
        <v>114</v>
      </c>
      <c r="BK193" s="207">
        <f>SUM(BK194:BK215)</f>
        <v>0</v>
      </c>
    </row>
    <row r="194" s="2" customFormat="1" ht="24.15" customHeight="1">
      <c r="A194" s="37"/>
      <c r="B194" s="38"/>
      <c r="C194" s="210" t="s">
        <v>330</v>
      </c>
      <c r="D194" s="210" t="s">
        <v>117</v>
      </c>
      <c r="E194" s="211" t="s">
        <v>331</v>
      </c>
      <c r="F194" s="212" t="s">
        <v>332</v>
      </c>
      <c r="G194" s="213" t="s">
        <v>163</v>
      </c>
      <c r="H194" s="214">
        <v>1</v>
      </c>
      <c r="I194" s="215"/>
      <c r="J194" s="216">
        <f>ROUND(I194*H194,2)</f>
        <v>0</v>
      </c>
      <c r="K194" s="212" t="s">
        <v>1</v>
      </c>
      <c r="L194" s="43"/>
      <c r="M194" s="217" t="s">
        <v>1</v>
      </c>
      <c r="N194" s="218" t="s">
        <v>42</v>
      </c>
      <c r="O194" s="90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1" t="s">
        <v>333</v>
      </c>
      <c r="AT194" s="221" t="s">
        <v>117</v>
      </c>
      <c r="AU194" s="221" t="s">
        <v>84</v>
      </c>
      <c r="AY194" s="16" t="s">
        <v>114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6" t="s">
        <v>82</v>
      </c>
      <c r="BK194" s="222">
        <f>ROUND(I194*H194,2)</f>
        <v>0</v>
      </c>
      <c r="BL194" s="16" t="s">
        <v>333</v>
      </c>
      <c r="BM194" s="221" t="s">
        <v>334</v>
      </c>
    </row>
    <row r="195" s="2" customFormat="1" ht="16.5" customHeight="1">
      <c r="A195" s="37"/>
      <c r="B195" s="38"/>
      <c r="C195" s="210" t="s">
        <v>335</v>
      </c>
      <c r="D195" s="210" t="s">
        <v>117</v>
      </c>
      <c r="E195" s="211" t="s">
        <v>336</v>
      </c>
      <c r="F195" s="212" t="s">
        <v>337</v>
      </c>
      <c r="G195" s="213" t="s">
        <v>163</v>
      </c>
      <c r="H195" s="214">
        <v>1</v>
      </c>
      <c r="I195" s="215"/>
      <c r="J195" s="216">
        <f>ROUND(I195*H195,2)</f>
        <v>0</v>
      </c>
      <c r="K195" s="212" t="s">
        <v>121</v>
      </c>
      <c r="L195" s="43"/>
      <c r="M195" s="217" t="s">
        <v>1</v>
      </c>
      <c r="N195" s="218" t="s">
        <v>42</v>
      </c>
      <c r="O195" s="90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1" t="s">
        <v>333</v>
      </c>
      <c r="AT195" s="221" t="s">
        <v>117</v>
      </c>
      <c r="AU195" s="221" t="s">
        <v>84</v>
      </c>
      <c r="AY195" s="16" t="s">
        <v>114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6" t="s">
        <v>82</v>
      </c>
      <c r="BK195" s="222">
        <f>ROUND(I195*H195,2)</f>
        <v>0</v>
      </c>
      <c r="BL195" s="16" t="s">
        <v>333</v>
      </c>
      <c r="BM195" s="221" t="s">
        <v>338</v>
      </c>
    </row>
    <row r="196" s="2" customFormat="1" ht="16.5" customHeight="1">
      <c r="A196" s="37"/>
      <c r="B196" s="38"/>
      <c r="C196" s="210" t="s">
        <v>339</v>
      </c>
      <c r="D196" s="210" t="s">
        <v>117</v>
      </c>
      <c r="E196" s="211" t="s">
        <v>340</v>
      </c>
      <c r="F196" s="212" t="s">
        <v>341</v>
      </c>
      <c r="G196" s="213" t="s">
        <v>163</v>
      </c>
      <c r="H196" s="214">
        <v>1</v>
      </c>
      <c r="I196" s="215"/>
      <c r="J196" s="216">
        <f>ROUND(I196*H196,2)</f>
        <v>0</v>
      </c>
      <c r="K196" s="212" t="s">
        <v>121</v>
      </c>
      <c r="L196" s="43"/>
      <c r="M196" s="217" t="s">
        <v>1</v>
      </c>
      <c r="N196" s="218" t="s">
        <v>42</v>
      </c>
      <c r="O196" s="90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1" t="s">
        <v>333</v>
      </c>
      <c r="AT196" s="221" t="s">
        <v>117</v>
      </c>
      <c r="AU196" s="221" t="s">
        <v>84</v>
      </c>
      <c r="AY196" s="16" t="s">
        <v>114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6" t="s">
        <v>82</v>
      </c>
      <c r="BK196" s="222">
        <f>ROUND(I196*H196,2)</f>
        <v>0</v>
      </c>
      <c r="BL196" s="16" t="s">
        <v>333</v>
      </c>
      <c r="BM196" s="221" t="s">
        <v>342</v>
      </c>
    </row>
    <row r="197" s="2" customFormat="1" ht="44.25" customHeight="1">
      <c r="A197" s="37"/>
      <c r="B197" s="38"/>
      <c r="C197" s="210" t="s">
        <v>343</v>
      </c>
      <c r="D197" s="210" t="s">
        <v>117</v>
      </c>
      <c r="E197" s="211" t="s">
        <v>344</v>
      </c>
      <c r="F197" s="212" t="s">
        <v>345</v>
      </c>
      <c r="G197" s="213" t="s">
        <v>163</v>
      </c>
      <c r="H197" s="214">
        <v>1</v>
      </c>
      <c r="I197" s="215"/>
      <c r="J197" s="216">
        <f>ROUND(I197*H197,2)</f>
        <v>0</v>
      </c>
      <c r="K197" s="212" t="s">
        <v>121</v>
      </c>
      <c r="L197" s="43"/>
      <c r="M197" s="217" t="s">
        <v>1</v>
      </c>
      <c r="N197" s="218" t="s">
        <v>42</v>
      </c>
      <c r="O197" s="90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1" t="s">
        <v>333</v>
      </c>
      <c r="AT197" s="221" t="s">
        <v>117</v>
      </c>
      <c r="AU197" s="221" t="s">
        <v>84</v>
      </c>
      <c r="AY197" s="16" t="s">
        <v>114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6" t="s">
        <v>82</v>
      </c>
      <c r="BK197" s="222">
        <f>ROUND(I197*H197,2)</f>
        <v>0</v>
      </c>
      <c r="BL197" s="16" t="s">
        <v>333</v>
      </c>
      <c r="BM197" s="221" t="s">
        <v>346</v>
      </c>
    </row>
    <row r="198" s="2" customFormat="1" ht="16.5" customHeight="1">
      <c r="A198" s="37"/>
      <c r="B198" s="38"/>
      <c r="C198" s="210" t="s">
        <v>347</v>
      </c>
      <c r="D198" s="210" t="s">
        <v>117</v>
      </c>
      <c r="E198" s="211" t="s">
        <v>348</v>
      </c>
      <c r="F198" s="212" t="s">
        <v>349</v>
      </c>
      <c r="G198" s="213" t="s">
        <v>163</v>
      </c>
      <c r="H198" s="214">
        <v>1</v>
      </c>
      <c r="I198" s="215"/>
      <c r="J198" s="216">
        <f>ROUND(I198*H198,2)</f>
        <v>0</v>
      </c>
      <c r="K198" s="212" t="s">
        <v>121</v>
      </c>
      <c r="L198" s="43"/>
      <c r="M198" s="217" t="s">
        <v>1</v>
      </c>
      <c r="N198" s="218" t="s">
        <v>42</v>
      </c>
      <c r="O198" s="90"/>
      <c r="P198" s="219">
        <f>O198*H198</f>
        <v>0</v>
      </c>
      <c r="Q198" s="219">
        <v>0.033119999999999997</v>
      </c>
      <c r="R198" s="219">
        <f>Q198*H198</f>
        <v>0.033119999999999997</v>
      </c>
      <c r="S198" s="219">
        <v>0</v>
      </c>
      <c r="T198" s="22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1" t="s">
        <v>122</v>
      </c>
      <c r="AT198" s="221" t="s">
        <v>117</v>
      </c>
      <c r="AU198" s="221" t="s">
        <v>84</v>
      </c>
      <c r="AY198" s="16" t="s">
        <v>114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6" t="s">
        <v>82</v>
      </c>
      <c r="BK198" s="222">
        <f>ROUND(I198*H198,2)</f>
        <v>0</v>
      </c>
      <c r="BL198" s="16" t="s">
        <v>122</v>
      </c>
      <c r="BM198" s="221" t="s">
        <v>350</v>
      </c>
    </row>
    <row r="199" s="2" customFormat="1" ht="16.5" customHeight="1">
      <c r="A199" s="37"/>
      <c r="B199" s="38"/>
      <c r="C199" s="210" t="s">
        <v>351</v>
      </c>
      <c r="D199" s="210" t="s">
        <v>117</v>
      </c>
      <c r="E199" s="211" t="s">
        <v>352</v>
      </c>
      <c r="F199" s="212" t="s">
        <v>353</v>
      </c>
      <c r="G199" s="213" t="s">
        <v>163</v>
      </c>
      <c r="H199" s="214">
        <v>1</v>
      </c>
      <c r="I199" s="215"/>
      <c r="J199" s="216">
        <f>ROUND(I199*H199,2)</f>
        <v>0</v>
      </c>
      <c r="K199" s="212" t="s">
        <v>1</v>
      </c>
      <c r="L199" s="43"/>
      <c r="M199" s="217" t="s">
        <v>1</v>
      </c>
      <c r="N199" s="218" t="s">
        <v>42</v>
      </c>
      <c r="O199" s="90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1" t="s">
        <v>333</v>
      </c>
      <c r="AT199" s="221" t="s">
        <v>117</v>
      </c>
      <c r="AU199" s="221" t="s">
        <v>84</v>
      </c>
      <c r="AY199" s="16" t="s">
        <v>114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6" t="s">
        <v>82</v>
      </c>
      <c r="BK199" s="222">
        <f>ROUND(I199*H199,2)</f>
        <v>0</v>
      </c>
      <c r="BL199" s="16" t="s">
        <v>333</v>
      </c>
      <c r="BM199" s="221" t="s">
        <v>354</v>
      </c>
    </row>
    <row r="200" s="2" customFormat="1" ht="16.5" customHeight="1">
      <c r="A200" s="37"/>
      <c r="B200" s="38"/>
      <c r="C200" s="210" t="s">
        <v>355</v>
      </c>
      <c r="D200" s="210" t="s">
        <v>117</v>
      </c>
      <c r="E200" s="211" t="s">
        <v>356</v>
      </c>
      <c r="F200" s="212" t="s">
        <v>357</v>
      </c>
      <c r="G200" s="213" t="s">
        <v>163</v>
      </c>
      <c r="H200" s="214">
        <v>1</v>
      </c>
      <c r="I200" s="215"/>
      <c r="J200" s="216">
        <f>ROUND(I200*H200,2)</f>
        <v>0</v>
      </c>
      <c r="K200" s="212" t="s">
        <v>1</v>
      </c>
      <c r="L200" s="43"/>
      <c r="M200" s="217" t="s">
        <v>1</v>
      </c>
      <c r="N200" s="218" t="s">
        <v>42</v>
      </c>
      <c r="O200" s="90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1" t="s">
        <v>122</v>
      </c>
      <c r="AT200" s="221" t="s">
        <v>117</v>
      </c>
      <c r="AU200" s="221" t="s">
        <v>84</v>
      </c>
      <c r="AY200" s="16" t="s">
        <v>114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6" t="s">
        <v>82</v>
      </c>
      <c r="BK200" s="222">
        <f>ROUND(I200*H200,2)</f>
        <v>0</v>
      </c>
      <c r="BL200" s="16" t="s">
        <v>122</v>
      </c>
      <c r="BM200" s="221" t="s">
        <v>358</v>
      </c>
    </row>
    <row r="201" s="2" customFormat="1" ht="16.5" customHeight="1">
      <c r="A201" s="37"/>
      <c r="B201" s="38"/>
      <c r="C201" s="210" t="s">
        <v>359</v>
      </c>
      <c r="D201" s="210" t="s">
        <v>117</v>
      </c>
      <c r="E201" s="211" t="s">
        <v>360</v>
      </c>
      <c r="F201" s="212" t="s">
        <v>361</v>
      </c>
      <c r="G201" s="213" t="s">
        <v>163</v>
      </c>
      <c r="H201" s="214">
        <v>1</v>
      </c>
      <c r="I201" s="215"/>
      <c r="J201" s="216">
        <f>ROUND(I201*H201,2)</f>
        <v>0</v>
      </c>
      <c r="K201" s="212" t="s">
        <v>1</v>
      </c>
      <c r="L201" s="43"/>
      <c r="M201" s="217" t="s">
        <v>1</v>
      </c>
      <c r="N201" s="218" t="s">
        <v>42</v>
      </c>
      <c r="O201" s="90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1" t="s">
        <v>122</v>
      </c>
      <c r="AT201" s="221" t="s">
        <v>117</v>
      </c>
      <c r="AU201" s="221" t="s">
        <v>84</v>
      </c>
      <c r="AY201" s="16" t="s">
        <v>114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6" t="s">
        <v>82</v>
      </c>
      <c r="BK201" s="222">
        <f>ROUND(I201*H201,2)</f>
        <v>0</v>
      </c>
      <c r="BL201" s="16" t="s">
        <v>122</v>
      </c>
      <c r="BM201" s="221" t="s">
        <v>362</v>
      </c>
    </row>
    <row r="202" s="2" customFormat="1" ht="21.75" customHeight="1">
      <c r="A202" s="37"/>
      <c r="B202" s="38"/>
      <c r="C202" s="210" t="s">
        <v>363</v>
      </c>
      <c r="D202" s="210" t="s">
        <v>117</v>
      </c>
      <c r="E202" s="211" t="s">
        <v>364</v>
      </c>
      <c r="F202" s="212" t="s">
        <v>365</v>
      </c>
      <c r="G202" s="213" t="s">
        <v>163</v>
      </c>
      <c r="H202" s="214">
        <v>1</v>
      </c>
      <c r="I202" s="215"/>
      <c r="J202" s="216">
        <f>ROUND(I202*H202,2)</f>
        <v>0</v>
      </c>
      <c r="K202" s="212" t="s">
        <v>1</v>
      </c>
      <c r="L202" s="43"/>
      <c r="M202" s="217" t="s">
        <v>1</v>
      </c>
      <c r="N202" s="218" t="s">
        <v>42</v>
      </c>
      <c r="O202" s="90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122</v>
      </c>
      <c r="AT202" s="221" t="s">
        <v>117</v>
      </c>
      <c r="AU202" s="221" t="s">
        <v>84</v>
      </c>
      <c r="AY202" s="16" t="s">
        <v>114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82</v>
      </c>
      <c r="BK202" s="222">
        <f>ROUND(I202*H202,2)</f>
        <v>0</v>
      </c>
      <c r="BL202" s="16" t="s">
        <v>122</v>
      </c>
      <c r="BM202" s="221" t="s">
        <v>366</v>
      </c>
    </row>
    <row r="203" s="2" customFormat="1" ht="24.15" customHeight="1">
      <c r="A203" s="37"/>
      <c r="B203" s="38"/>
      <c r="C203" s="210" t="s">
        <v>367</v>
      </c>
      <c r="D203" s="210" t="s">
        <v>117</v>
      </c>
      <c r="E203" s="211" t="s">
        <v>368</v>
      </c>
      <c r="F203" s="212" t="s">
        <v>369</v>
      </c>
      <c r="G203" s="213" t="s">
        <v>163</v>
      </c>
      <c r="H203" s="214">
        <v>1</v>
      </c>
      <c r="I203" s="215"/>
      <c r="J203" s="216">
        <f>ROUND(I203*H203,2)</f>
        <v>0</v>
      </c>
      <c r="K203" s="212" t="s">
        <v>1</v>
      </c>
      <c r="L203" s="43"/>
      <c r="M203" s="217" t="s">
        <v>1</v>
      </c>
      <c r="N203" s="218" t="s">
        <v>42</v>
      </c>
      <c r="O203" s="90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1" t="s">
        <v>122</v>
      </c>
      <c r="AT203" s="221" t="s">
        <v>117</v>
      </c>
      <c r="AU203" s="221" t="s">
        <v>84</v>
      </c>
      <c r="AY203" s="16" t="s">
        <v>114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6" t="s">
        <v>82</v>
      </c>
      <c r="BK203" s="222">
        <f>ROUND(I203*H203,2)</f>
        <v>0</v>
      </c>
      <c r="BL203" s="16" t="s">
        <v>122</v>
      </c>
      <c r="BM203" s="221" t="s">
        <v>370</v>
      </c>
    </row>
    <row r="204" s="2" customFormat="1" ht="16.5" customHeight="1">
      <c r="A204" s="37"/>
      <c r="B204" s="38"/>
      <c r="C204" s="210" t="s">
        <v>371</v>
      </c>
      <c r="D204" s="210" t="s">
        <v>117</v>
      </c>
      <c r="E204" s="211" t="s">
        <v>372</v>
      </c>
      <c r="F204" s="212" t="s">
        <v>373</v>
      </c>
      <c r="G204" s="213" t="s">
        <v>163</v>
      </c>
      <c r="H204" s="214">
        <v>1</v>
      </c>
      <c r="I204" s="215"/>
      <c r="J204" s="216">
        <f>ROUND(I204*H204,2)</f>
        <v>0</v>
      </c>
      <c r="K204" s="212" t="s">
        <v>1</v>
      </c>
      <c r="L204" s="43"/>
      <c r="M204" s="217" t="s">
        <v>1</v>
      </c>
      <c r="N204" s="218" t="s">
        <v>42</v>
      </c>
      <c r="O204" s="90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1" t="s">
        <v>122</v>
      </c>
      <c r="AT204" s="221" t="s">
        <v>117</v>
      </c>
      <c r="AU204" s="221" t="s">
        <v>84</v>
      </c>
      <c r="AY204" s="16" t="s">
        <v>114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6" t="s">
        <v>82</v>
      </c>
      <c r="BK204" s="222">
        <f>ROUND(I204*H204,2)</f>
        <v>0</v>
      </c>
      <c r="BL204" s="16" t="s">
        <v>122</v>
      </c>
      <c r="BM204" s="221" t="s">
        <v>374</v>
      </c>
    </row>
    <row r="205" s="2" customFormat="1" ht="21.75" customHeight="1">
      <c r="A205" s="37"/>
      <c r="B205" s="38"/>
      <c r="C205" s="210" t="s">
        <v>375</v>
      </c>
      <c r="D205" s="210" t="s">
        <v>117</v>
      </c>
      <c r="E205" s="211" t="s">
        <v>376</v>
      </c>
      <c r="F205" s="212" t="s">
        <v>377</v>
      </c>
      <c r="G205" s="213" t="s">
        <v>163</v>
      </c>
      <c r="H205" s="214">
        <v>1</v>
      </c>
      <c r="I205" s="215"/>
      <c r="J205" s="216">
        <f>ROUND(I205*H205,2)</f>
        <v>0</v>
      </c>
      <c r="K205" s="212" t="s">
        <v>1</v>
      </c>
      <c r="L205" s="43"/>
      <c r="M205" s="217" t="s">
        <v>1</v>
      </c>
      <c r="N205" s="218" t="s">
        <v>42</v>
      </c>
      <c r="O205" s="90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1" t="s">
        <v>122</v>
      </c>
      <c r="AT205" s="221" t="s">
        <v>117</v>
      </c>
      <c r="AU205" s="221" t="s">
        <v>84</v>
      </c>
      <c r="AY205" s="16" t="s">
        <v>114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6" t="s">
        <v>82</v>
      </c>
      <c r="BK205" s="222">
        <f>ROUND(I205*H205,2)</f>
        <v>0</v>
      </c>
      <c r="BL205" s="16" t="s">
        <v>122</v>
      </c>
      <c r="BM205" s="221" t="s">
        <v>378</v>
      </c>
    </row>
    <row r="206" s="2" customFormat="1" ht="16.5" customHeight="1">
      <c r="A206" s="37"/>
      <c r="B206" s="38"/>
      <c r="C206" s="210" t="s">
        <v>379</v>
      </c>
      <c r="D206" s="210" t="s">
        <v>117</v>
      </c>
      <c r="E206" s="211" t="s">
        <v>380</v>
      </c>
      <c r="F206" s="212" t="s">
        <v>381</v>
      </c>
      <c r="G206" s="213" t="s">
        <v>382</v>
      </c>
      <c r="H206" s="214">
        <v>8</v>
      </c>
      <c r="I206" s="215"/>
      <c r="J206" s="216">
        <f>ROUND(I206*H206,2)</f>
        <v>0</v>
      </c>
      <c r="K206" s="212" t="s">
        <v>1</v>
      </c>
      <c r="L206" s="43"/>
      <c r="M206" s="217" t="s">
        <v>1</v>
      </c>
      <c r="N206" s="218" t="s">
        <v>42</v>
      </c>
      <c r="O206" s="90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1" t="s">
        <v>122</v>
      </c>
      <c r="AT206" s="221" t="s">
        <v>117</v>
      </c>
      <c r="AU206" s="221" t="s">
        <v>84</v>
      </c>
      <c r="AY206" s="16" t="s">
        <v>114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6" t="s">
        <v>82</v>
      </c>
      <c r="BK206" s="222">
        <f>ROUND(I206*H206,2)</f>
        <v>0</v>
      </c>
      <c r="BL206" s="16" t="s">
        <v>122</v>
      </c>
      <c r="BM206" s="221" t="s">
        <v>383</v>
      </c>
    </row>
    <row r="207" s="2" customFormat="1" ht="24.15" customHeight="1">
      <c r="A207" s="37"/>
      <c r="B207" s="38"/>
      <c r="C207" s="210" t="s">
        <v>384</v>
      </c>
      <c r="D207" s="210" t="s">
        <v>117</v>
      </c>
      <c r="E207" s="211" t="s">
        <v>385</v>
      </c>
      <c r="F207" s="212" t="s">
        <v>386</v>
      </c>
      <c r="G207" s="213" t="s">
        <v>387</v>
      </c>
      <c r="H207" s="214">
        <v>150</v>
      </c>
      <c r="I207" s="215"/>
      <c r="J207" s="216">
        <f>ROUND(I207*H207,2)</f>
        <v>0</v>
      </c>
      <c r="K207" s="212" t="s">
        <v>121</v>
      </c>
      <c r="L207" s="43"/>
      <c r="M207" s="217" t="s">
        <v>1</v>
      </c>
      <c r="N207" s="218" t="s">
        <v>42</v>
      </c>
      <c r="O207" s="90"/>
      <c r="P207" s="219">
        <f>O207*H207</f>
        <v>0</v>
      </c>
      <c r="Q207" s="219">
        <v>4.0000000000000003E-05</v>
      </c>
      <c r="R207" s="219">
        <f>Q207*H207</f>
        <v>0.0060000000000000001</v>
      </c>
      <c r="S207" s="219">
        <v>0</v>
      </c>
      <c r="T207" s="22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1" t="s">
        <v>122</v>
      </c>
      <c r="AT207" s="221" t="s">
        <v>117</v>
      </c>
      <c r="AU207" s="221" t="s">
        <v>84</v>
      </c>
      <c r="AY207" s="16" t="s">
        <v>114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6" t="s">
        <v>82</v>
      </c>
      <c r="BK207" s="222">
        <f>ROUND(I207*H207,2)</f>
        <v>0</v>
      </c>
      <c r="BL207" s="16" t="s">
        <v>122</v>
      </c>
      <c r="BM207" s="221" t="s">
        <v>388</v>
      </c>
    </row>
    <row r="208" s="2" customFormat="1" ht="24.15" customHeight="1">
      <c r="A208" s="37"/>
      <c r="B208" s="38"/>
      <c r="C208" s="210" t="s">
        <v>389</v>
      </c>
      <c r="D208" s="210" t="s">
        <v>117</v>
      </c>
      <c r="E208" s="211" t="s">
        <v>390</v>
      </c>
      <c r="F208" s="212" t="s">
        <v>391</v>
      </c>
      <c r="G208" s="213" t="s">
        <v>392</v>
      </c>
      <c r="H208" s="214">
        <v>1.3280000000000001</v>
      </c>
      <c r="I208" s="215"/>
      <c r="J208" s="216">
        <f>ROUND(I208*H208,2)</f>
        <v>0</v>
      </c>
      <c r="K208" s="212" t="s">
        <v>121</v>
      </c>
      <c r="L208" s="43"/>
      <c r="M208" s="217" t="s">
        <v>1</v>
      </c>
      <c r="N208" s="218" t="s">
        <v>42</v>
      </c>
      <c r="O208" s="90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1" t="s">
        <v>122</v>
      </c>
      <c r="AT208" s="221" t="s">
        <v>117</v>
      </c>
      <c r="AU208" s="221" t="s">
        <v>84</v>
      </c>
      <c r="AY208" s="16" t="s">
        <v>114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6" t="s">
        <v>82</v>
      </c>
      <c r="BK208" s="222">
        <f>ROUND(I208*H208,2)</f>
        <v>0</v>
      </c>
      <c r="BL208" s="16" t="s">
        <v>122</v>
      </c>
      <c r="BM208" s="221" t="s">
        <v>393</v>
      </c>
    </row>
    <row r="209" s="2" customFormat="1" ht="24.15" customHeight="1">
      <c r="A209" s="37"/>
      <c r="B209" s="38"/>
      <c r="C209" s="210" t="s">
        <v>394</v>
      </c>
      <c r="D209" s="210" t="s">
        <v>117</v>
      </c>
      <c r="E209" s="211" t="s">
        <v>395</v>
      </c>
      <c r="F209" s="212" t="s">
        <v>396</v>
      </c>
      <c r="G209" s="213" t="s">
        <v>392</v>
      </c>
      <c r="H209" s="214">
        <v>1.3280000000000001</v>
      </c>
      <c r="I209" s="215"/>
      <c r="J209" s="216">
        <f>ROUND(I209*H209,2)</f>
        <v>0</v>
      </c>
      <c r="K209" s="212" t="s">
        <v>121</v>
      </c>
      <c r="L209" s="43"/>
      <c r="M209" s="217" t="s">
        <v>1</v>
      </c>
      <c r="N209" s="218" t="s">
        <v>42</v>
      </c>
      <c r="O209" s="90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1" t="s">
        <v>122</v>
      </c>
      <c r="AT209" s="221" t="s">
        <v>117</v>
      </c>
      <c r="AU209" s="221" t="s">
        <v>84</v>
      </c>
      <c r="AY209" s="16" t="s">
        <v>114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6" t="s">
        <v>82</v>
      </c>
      <c r="BK209" s="222">
        <f>ROUND(I209*H209,2)</f>
        <v>0</v>
      </c>
      <c r="BL209" s="16" t="s">
        <v>122</v>
      </c>
      <c r="BM209" s="221" t="s">
        <v>397</v>
      </c>
    </row>
    <row r="210" s="2" customFormat="1" ht="24.15" customHeight="1">
      <c r="A210" s="37"/>
      <c r="B210" s="38"/>
      <c r="C210" s="210" t="s">
        <v>398</v>
      </c>
      <c r="D210" s="210" t="s">
        <v>117</v>
      </c>
      <c r="E210" s="211" t="s">
        <v>399</v>
      </c>
      <c r="F210" s="212" t="s">
        <v>400</v>
      </c>
      <c r="G210" s="213" t="s">
        <v>392</v>
      </c>
      <c r="H210" s="214">
        <v>26.559999999999999</v>
      </c>
      <c r="I210" s="215"/>
      <c r="J210" s="216">
        <f>ROUND(I210*H210,2)</f>
        <v>0</v>
      </c>
      <c r="K210" s="212" t="s">
        <v>121</v>
      </c>
      <c r="L210" s="43"/>
      <c r="M210" s="217" t="s">
        <v>1</v>
      </c>
      <c r="N210" s="218" t="s">
        <v>42</v>
      </c>
      <c r="O210" s="90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1" t="s">
        <v>122</v>
      </c>
      <c r="AT210" s="221" t="s">
        <v>117</v>
      </c>
      <c r="AU210" s="221" t="s">
        <v>84</v>
      </c>
      <c r="AY210" s="16" t="s">
        <v>114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6" t="s">
        <v>82</v>
      </c>
      <c r="BK210" s="222">
        <f>ROUND(I210*H210,2)</f>
        <v>0</v>
      </c>
      <c r="BL210" s="16" t="s">
        <v>122</v>
      </c>
      <c r="BM210" s="221" t="s">
        <v>401</v>
      </c>
    </row>
    <row r="211" s="13" customFormat="1">
      <c r="A211" s="13"/>
      <c r="B211" s="223"/>
      <c r="C211" s="224"/>
      <c r="D211" s="225" t="s">
        <v>124</v>
      </c>
      <c r="E211" s="226" t="s">
        <v>1</v>
      </c>
      <c r="F211" s="227" t="s">
        <v>402</v>
      </c>
      <c r="G211" s="224"/>
      <c r="H211" s="228">
        <v>26.559999999999999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124</v>
      </c>
      <c r="AU211" s="234" t="s">
        <v>84</v>
      </c>
      <c r="AV211" s="13" t="s">
        <v>84</v>
      </c>
      <c r="AW211" s="13" t="s">
        <v>32</v>
      </c>
      <c r="AX211" s="13" t="s">
        <v>77</v>
      </c>
      <c r="AY211" s="234" t="s">
        <v>114</v>
      </c>
    </row>
    <row r="212" s="14" customFormat="1">
      <c r="A212" s="14"/>
      <c r="B212" s="235"/>
      <c r="C212" s="236"/>
      <c r="D212" s="225" t="s">
        <v>124</v>
      </c>
      <c r="E212" s="237" t="s">
        <v>1</v>
      </c>
      <c r="F212" s="238" t="s">
        <v>127</v>
      </c>
      <c r="G212" s="236"/>
      <c r="H212" s="239">
        <v>26.559999999999999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124</v>
      </c>
      <c r="AU212" s="245" t="s">
        <v>84</v>
      </c>
      <c r="AV212" s="14" t="s">
        <v>128</v>
      </c>
      <c r="AW212" s="14" t="s">
        <v>32</v>
      </c>
      <c r="AX212" s="14" t="s">
        <v>82</v>
      </c>
      <c r="AY212" s="245" t="s">
        <v>114</v>
      </c>
    </row>
    <row r="213" s="2" customFormat="1" ht="33" customHeight="1">
      <c r="A213" s="37"/>
      <c r="B213" s="38"/>
      <c r="C213" s="210" t="s">
        <v>403</v>
      </c>
      <c r="D213" s="210" t="s">
        <v>117</v>
      </c>
      <c r="E213" s="211" t="s">
        <v>404</v>
      </c>
      <c r="F213" s="212" t="s">
        <v>405</v>
      </c>
      <c r="G213" s="213" t="s">
        <v>392</v>
      </c>
      <c r="H213" s="214">
        <v>1.3280000000000001</v>
      </c>
      <c r="I213" s="215"/>
      <c r="J213" s="216">
        <f>ROUND(I213*H213,2)</f>
        <v>0</v>
      </c>
      <c r="K213" s="212" t="s">
        <v>121</v>
      </c>
      <c r="L213" s="43"/>
      <c r="M213" s="217" t="s">
        <v>1</v>
      </c>
      <c r="N213" s="218" t="s">
        <v>42</v>
      </c>
      <c r="O213" s="90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1" t="s">
        <v>122</v>
      </c>
      <c r="AT213" s="221" t="s">
        <v>117</v>
      </c>
      <c r="AU213" s="221" t="s">
        <v>84</v>
      </c>
      <c r="AY213" s="16" t="s">
        <v>114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6" t="s">
        <v>82</v>
      </c>
      <c r="BK213" s="222">
        <f>ROUND(I213*H213,2)</f>
        <v>0</v>
      </c>
      <c r="BL213" s="16" t="s">
        <v>122</v>
      </c>
      <c r="BM213" s="221" t="s">
        <v>406</v>
      </c>
    </row>
    <row r="214" s="13" customFormat="1">
      <c r="A214" s="13"/>
      <c r="B214" s="223"/>
      <c r="C214" s="224"/>
      <c r="D214" s="225" t="s">
        <v>124</v>
      </c>
      <c r="E214" s="226" t="s">
        <v>1</v>
      </c>
      <c r="F214" s="227" t="s">
        <v>407</v>
      </c>
      <c r="G214" s="224"/>
      <c r="H214" s="228">
        <v>1.3280000000000001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124</v>
      </c>
      <c r="AU214" s="234" t="s">
        <v>84</v>
      </c>
      <c r="AV214" s="13" t="s">
        <v>84</v>
      </c>
      <c r="AW214" s="13" t="s">
        <v>32</v>
      </c>
      <c r="AX214" s="13" t="s">
        <v>82</v>
      </c>
      <c r="AY214" s="234" t="s">
        <v>114</v>
      </c>
    </row>
    <row r="215" s="2" customFormat="1" ht="24.15" customHeight="1">
      <c r="A215" s="37"/>
      <c r="B215" s="38"/>
      <c r="C215" s="210" t="s">
        <v>408</v>
      </c>
      <c r="D215" s="210" t="s">
        <v>117</v>
      </c>
      <c r="E215" s="211" t="s">
        <v>409</v>
      </c>
      <c r="F215" s="212" t="s">
        <v>410</v>
      </c>
      <c r="G215" s="213" t="s">
        <v>392</v>
      </c>
      <c r="H215" s="214">
        <v>1.3280000000000001</v>
      </c>
      <c r="I215" s="215"/>
      <c r="J215" s="216">
        <f>ROUND(I215*H215,2)</f>
        <v>0</v>
      </c>
      <c r="K215" s="212" t="s">
        <v>121</v>
      </c>
      <c r="L215" s="43"/>
      <c r="M215" s="217" t="s">
        <v>1</v>
      </c>
      <c r="N215" s="218" t="s">
        <v>42</v>
      </c>
      <c r="O215" s="90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1" t="s">
        <v>122</v>
      </c>
      <c r="AT215" s="221" t="s">
        <v>117</v>
      </c>
      <c r="AU215" s="221" t="s">
        <v>84</v>
      </c>
      <c r="AY215" s="16" t="s">
        <v>114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6" t="s">
        <v>82</v>
      </c>
      <c r="BK215" s="222">
        <f>ROUND(I215*H215,2)</f>
        <v>0</v>
      </c>
      <c r="BL215" s="16" t="s">
        <v>122</v>
      </c>
      <c r="BM215" s="221" t="s">
        <v>411</v>
      </c>
    </row>
    <row r="216" s="12" customFormat="1" ht="22.8" customHeight="1">
      <c r="A216" s="12"/>
      <c r="B216" s="194"/>
      <c r="C216" s="195"/>
      <c r="D216" s="196" t="s">
        <v>76</v>
      </c>
      <c r="E216" s="208" t="s">
        <v>412</v>
      </c>
      <c r="F216" s="208" t="s">
        <v>413</v>
      </c>
      <c r="G216" s="195"/>
      <c r="H216" s="195"/>
      <c r="I216" s="198"/>
      <c r="J216" s="209">
        <f>BK216</f>
        <v>0</v>
      </c>
      <c r="K216" s="195"/>
      <c r="L216" s="200"/>
      <c r="M216" s="201"/>
      <c r="N216" s="202"/>
      <c r="O216" s="202"/>
      <c r="P216" s="203">
        <f>SUM(P217:P219)</f>
        <v>0</v>
      </c>
      <c r="Q216" s="202"/>
      <c r="R216" s="203">
        <f>SUM(R217:R219)</f>
        <v>0.0007000000000000001</v>
      </c>
      <c r="S216" s="202"/>
      <c r="T216" s="204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5" t="s">
        <v>84</v>
      </c>
      <c r="AT216" s="206" t="s">
        <v>76</v>
      </c>
      <c r="AU216" s="206" t="s">
        <v>82</v>
      </c>
      <c r="AY216" s="205" t="s">
        <v>114</v>
      </c>
      <c r="BK216" s="207">
        <f>SUM(BK217:BK219)</f>
        <v>0</v>
      </c>
    </row>
    <row r="217" s="2" customFormat="1" ht="24.15" customHeight="1">
      <c r="A217" s="37"/>
      <c r="B217" s="38"/>
      <c r="C217" s="210" t="s">
        <v>414</v>
      </c>
      <c r="D217" s="210" t="s">
        <v>117</v>
      </c>
      <c r="E217" s="211" t="s">
        <v>415</v>
      </c>
      <c r="F217" s="212" t="s">
        <v>416</v>
      </c>
      <c r="G217" s="213" t="s">
        <v>120</v>
      </c>
      <c r="H217" s="214">
        <v>10</v>
      </c>
      <c r="I217" s="215"/>
      <c r="J217" s="216">
        <f>ROUND(I217*H217,2)</f>
        <v>0</v>
      </c>
      <c r="K217" s="212" t="s">
        <v>121</v>
      </c>
      <c r="L217" s="43"/>
      <c r="M217" s="217" t="s">
        <v>1</v>
      </c>
      <c r="N217" s="218" t="s">
        <v>42</v>
      </c>
      <c r="O217" s="90"/>
      <c r="P217" s="219">
        <f>O217*H217</f>
        <v>0</v>
      </c>
      <c r="Q217" s="219">
        <v>2.0000000000000002E-05</v>
      </c>
      <c r="R217" s="219">
        <f>Q217*H217</f>
        <v>0.00020000000000000001</v>
      </c>
      <c r="S217" s="219">
        <v>0</v>
      </c>
      <c r="T217" s="22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1" t="s">
        <v>122</v>
      </c>
      <c r="AT217" s="221" t="s">
        <v>117</v>
      </c>
      <c r="AU217" s="221" t="s">
        <v>84</v>
      </c>
      <c r="AY217" s="16" t="s">
        <v>114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6" t="s">
        <v>82</v>
      </c>
      <c r="BK217" s="222">
        <f>ROUND(I217*H217,2)</f>
        <v>0</v>
      </c>
      <c r="BL217" s="16" t="s">
        <v>122</v>
      </c>
      <c r="BM217" s="221" t="s">
        <v>417</v>
      </c>
    </row>
    <row r="218" s="2" customFormat="1" ht="24.15" customHeight="1">
      <c r="A218" s="37"/>
      <c r="B218" s="38"/>
      <c r="C218" s="210" t="s">
        <v>418</v>
      </c>
      <c r="D218" s="210" t="s">
        <v>117</v>
      </c>
      <c r="E218" s="211" t="s">
        <v>419</v>
      </c>
      <c r="F218" s="212" t="s">
        <v>420</v>
      </c>
      <c r="G218" s="213" t="s">
        <v>120</v>
      </c>
      <c r="H218" s="214">
        <v>10</v>
      </c>
      <c r="I218" s="215"/>
      <c r="J218" s="216">
        <f>ROUND(I218*H218,2)</f>
        <v>0</v>
      </c>
      <c r="K218" s="212" t="s">
        <v>121</v>
      </c>
      <c r="L218" s="43"/>
      <c r="M218" s="217" t="s">
        <v>1</v>
      </c>
      <c r="N218" s="218" t="s">
        <v>42</v>
      </c>
      <c r="O218" s="90"/>
      <c r="P218" s="219">
        <f>O218*H218</f>
        <v>0</v>
      </c>
      <c r="Q218" s="219">
        <v>2.0000000000000002E-05</v>
      </c>
      <c r="R218" s="219">
        <f>Q218*H218</f>
        <v>0.00020000000000000001</v>
      </c>
      <c r="S218" s="219">
        <v>0</v>
      </c>
      <c r="T218" s="22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1" t="s">
        <v>122</v>
      </c>
      <c r="AT218" s="221" t="s">
        <v>117</v>
      </c>
      <c r="AU218" s="221" t="s">
        <v>84</v>
      </c>
      <c r="AY218" s="16" t="s">
        <v>114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6" t="s">
        <v>82</v>
      </c>
      <c r="BK218" s="222">
        <f>ROUND(I218*H218,2)</f>
        <v>0</v>
      </c>
      <c r="BL218" s="16" t="s">
        <v>122</v>
      </c>
      <c r="BM218" s="221" t="s">
        <v>421</v>
      </c>
    </row>
    <row r="219" s="2" customFormat="1" ht="24.15" customHeight="1">
      <c r="A219" s="37"/>
      <c r="B219" s="38"/>
      <c r="C219" s="210" t="s">
        <v>422</v>
      </c>
      <c r="D219" s="210" t="s">
        <v>117</v>
      </c>
      <c r="E219" s="211" t="s">
        <v>423</v>
      </c>
      <c r="F219" s="212" t="s">
        <v>424</v>
      </c>
      <c r="G219" s="213" t="s">
        <v>120</v>
      </c>
      <c r="H219" s="214">
        <v>10</v>
      </c>
      <c r="I219" s="215"/>
      <c r="J219" s="216">
        <f>ROUND(I219*H219,2)</f>
        <v>0</v>
      </c>
      <c r="K219" s="212" t="s">
        <v>121</v>
      </c>
      <c r="L219" s="43"/>
      <c r="M219" s="217" t="s">
        <v>1</v>
      </c>
      <c r="N219" s="218" t="s">
        <v>42</v>
      </c>
      <c r="O219" s="90"/>
      <c r="P219" s="219">
        <f>O219*H219</f>
        <v>0</v>
      </c>
      <c r="Q219" s="219">
        <v>3.0000000000000001E-05</v>
      </c>
      <c r="R219" s="219">
        <f>Q219*H219</f>
        <v>0.00030000000000000003</v>
      </c>
      <c r="S219" s="219">
        <v>0</v>
      </c>
      <c r="T219" s="22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1" t="s">
        <v>122</v>
      </c>
      <c r="AT219" s="221" t="s">
        <v>117</v>
      </c>
      <c r="AU219" s="221" t="s">
        <v>84</v>
      </c>
      <c r="AY219" s="16" t="s">
        <v>114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6" t="s">
        <v>82</v>
      </c>
      <c r="BK219" s="222">
        <f>ROUND(I219*H219,2)</f>
        <v>0</v>
      </c>
      <c r="BL219" s="16" t="s">
        <v>122</v>
      </c>
      <c r="BM219" s="221" t="s">
        <v>425</v>
      </c>
    </row>
    <row r="220" s="12" customFormat="1" ht="22.8" customHeight="1">
      <c r="A220" s="12"/>
      <c r="B220" s="194"/>
      <c r="C220" s="195"/>
      <c r="D220" s="196" t="s">
        <v>76</v>
      </c>
      <c r="E220" s="208" t="s">
        <v>426</v>
      </c>
      <c r="F220" s="208" t="s">
        <v>427</v>
      </c>
      <c r="G220" s="195"/>
      <c r="H220" s="195"/>
      <c r="I220" s="198"/>
      <c r="J220" s="209">
        <f>BK220</f>
        <v>0</v>
      </c>
      <c r="K220" s="195"/>
      <c r="L220" s="200"/>
      <c r="M220" s="201"/>
      <c r="N220" s="202"/>
      <c r="O220" s="202"/>
      <c r="P220" s="203">
        <f>SUM(P221:P225)</f>
        <v>0</v>
      </c>
      <c r="Q220" s="202"/>
      <c r="R220" s="203">
        <f>SUM(R221:R225)</f>
        <v>0</v>
      </c>
      <c r="S220" s="202"/>
      <c r="T220" s="204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5" t="s">
        <v>128</v>
      </c>
      <c r="AT220" s="206" t="s">
        <v>76</v>
      </c>
      <c r="AU220" s="206" t="s">
        <v>82</v>
      </c>
      <c r="AY220" s="205" t="s">
        <v>114</v>
      </c>
      <c r="BK220" s="207">
        <f>SUM(BK221:BK225)</f>
        <v>0</v>
      </c>
    </row>
    <row r="221" s="2" customFormat="1" ht="16.5" customHeight="1">
      <c r="A221" s="37"/>
      <c r="B221" s="38"/>
      <c r="C221" s="210" t="s">
        <v>428</v>
      </c>
      <c r="D221" s="210" t="s">
        <v>117</v>
      </c>
      <c r="E221" s="211" t="s">
        <v>429</v>
      </c>
      <c r="F221" s="212" t="s">
        <v>430</v>
      </c>
      <c r="G221" s="213" t="s">
        <v>82</v>
      </c>
      <c r="H221" s="214">
        <v>1</v>
      </c>
      <c r="I221" s="215"/>
      <c r="J221" s="216">
        <f>ROUND(I221*H221,2)</f>
        <v>0</v>
      </c>
      <c r="K221" s="212" t="s">
        <v>121</v>
      </c>
      <c r="L221" s="43"/>
      <c r="M221" s="217" t="s">
        <v>1</v>
      </c>
      <c r="N221" s="218" t="s">
        <v>42</v>
      </c>
      <c r="O221" s="90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1" t="s">
        <v>333</v>
      </c>
      <c r="AT221" s="221" t="s">
        <v>117</v>
      </c>
      <c r="AU221" s="221" t="s">
        <v>84</v>
      </c>
      <c r="AY221" s="16" t="s">
        <v>114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6" t="s">
        <v>82</v>
      </c>
      <c r="BK221" s="222">
        <f>ROUND(I221*H221,2)</f>
        <v>0</v>
      </c>
      <c r="BL221" s="16" t="s">
        <v>333</v>
      </c>
      <c r="BM221" s="221" t="s">
        <v>431</v>
      </c>
    </row>
    <row r="222" s="2" customFormat="1" ht="16.5" customHeight="1">
      <c r="A222" s="37"/>
      <c r="B222" s="38"/>
      <c r="C222" s="210" t="s">
        <v>432</v>
      </c>
      <c r="D222" s="210" t="s">
        <v>117</v>
      </c>
      <c r="E222" s="211" t="s">
        <v>433</v>
      </c>
      <c r="F222" s="212" t="s">
        <v>434</v>
      </c>
      <c r="G222" s="213" t="s">
        <v>163</v>
      </c>
      <c r="H222" s="214">
        <v>1</v>
      </c>
      <c r="I222" s="215"/>
      <c r="J222" s="216">
        <f>ROUND(I222*H222,2)</f>
        <v>0</v>
      </c>
      <c r="K222" s="212" t="s">
        <v>121</v>
      </c>
      <c r="L222" s="43"/>
      <c r="M222" s="217" t="s">
        <v>1</v>
      </c>
      <c r="N222" s="218" t="s">
        <v>42</v>
      </c>
      <c r="O222" s="90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1" t="s">
        <v>333</v>
      </c>
      <c r="AT222" s="221" t="s">
        <v>117</v>
      </c>
      <c r="AU222" s="221" t="s">
        <v>84</v>
      </c>
      <c r="AY222" s="16" t="s">
        <v>114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6" t="s">
        <v>82</v>
      </c>
      <c r="BK222" s="222">
        <f>ROUND(I222*H222,2)</f>
        <v>0</v>
      </c>
      <c r="BL222" s="16" t="s">
        <v>333</v>
      </c>
      <c r="BM222" s="221" t="s">
        <v>435</v>
      </c>
    </row>
    <row r="223" s="2" customFormat="1" ht="16.5" customHeight="1">
      <c r="A223" s="37"/>
      <c r="B223" s="38"/>
      <c r="C223" s="210" t="s">
        <v>436</v>
      </c>
      <c r="D223" s="210" t="s">
        <v>117</v>
      </c>
      <c r="E223" s="211" t="s">
        <v>437</v>
      </c>
      <c r="F223" s="212" t="s">
        <v>438</v>
      </c>
      <c r="G223" s="213" t="s">
        <v>163</v>
      </c>
      <c r="H223" s="214">
        <v>1</v>
      </c>
      <c r="I223" s="215"/>
      <c r="J223" s="216">
        <f>ROUND(I223*H223,2)</f>
        <v>0</v>
      </c>
      <c r="K223" s="212" t="s">
        <v>121</v>
      </c>
      <c r="L223" s="43"/>
      <c r="M223" s="217" t="s">
        <v>1</v>
      </c>
      <c r="N223" s="218" t="s">
        <v>42</v>
      </c>
      <c r="O223" s="90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1" t="s">
        <v>333</v>
      </c>
      <c r="AT223" s="221" t="s">
        <v>117</v>
      </c>
      <c r="AU223" s="221" t="s">
        <v>84</v>
      </c>
      <c r="AY223" s="16" t="s">
        <v>114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6" t="s">
        <v>82</v>
      </c>
      <c r="BK223" s="222">
        <f>ROUND(I223*H223,2)</f>
        <v>0</v>
      </c>
      <c r="BL223" s="16" t="s">
        <v>333</v>
      </c>
      <c r="BM223" s="221" t="s">
        <v>439</v>
      </c>
    </row>
    <row r="224" s="2" customFormat="1" ht="16.5" customHeight="1">
      <c r="A224" s="37"/>
      <c r="B224" s="38"/>
      <c r="C224" s="210" t="s">
        <v>440</v>
      </c>
      <c r="D224" s="210" t="s">
        <v>117</v>
      </c>
      <c r="E224" s="211" t="s">
        <v>441</v>
      </c>
      <c r="F224" s="212" t="s">
        <v>442</v>
      </c>
      <c r="G224" s="213" t="s">
        <v>163</v>
      </c>
      <c r="H224" s="214">
        <v>1</v>
      </c>
      <c r="I224" s="215"/>
      <c r="J224" s="216">
        <f>ROUND(I224*H224,2)</f>
        <v>0</v>
      </c>
      <c r="K224" s="212" t="s">
        <v>121</v>
      </c>
      <c r="L224" s="43"/>
      <c r="M224" s="217" t="s">
        <v>1</v>
      </c>
      <c r="N224" s="218" t="s">
        <v>42</v>
      </c>
      <c r="O224" s="90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1" t="s">
        <v>333</v>
      </c>
      <c r="AT224" s="221" t="s">
        <v>117</v>
      </c>
      <c r="AU224" s="221" t="s">
        <v>84</v>
      </c>
      <c r="AY224" s="16" t="s">
        <v>114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6" t="s">
        <v>82</v>
      </c>
      <c r="BK224" s="222">
        <f>ROUND(I224*H224,2)</f>
        <v>0</v>
      </c>
      <c r="BL224" s="16" t="s">
        <v>333</v>
      </c>
      <c r="BM224" s="221" t="s">
        <v>443</v>
      </c>
    </row>
    <row r="225" s="2" customFormat="1" ht="16.5" customHeight="1">
      <c r="A225" s="37"/>
      <c r="B225" s="38"/>
      <c r="C225" s="210" t="s">
        <v>444</v>
      </c>
      <c r="D225" s="210" t="s">
        <v>117</v>
      </c>
      <c r="E225" s="211" t="s">
        <v>445</v>
      </c>
      <c r="F225" s="212" t="s">
        <v>446</v>
      </c>
      <c r="G225" s="213" t="s">
        <v>163</v>
      </c>
      <c r="H225" s="214">
        <v>1</v>
      </c>
      <c r="I225" s="215"/>
      <c r="J225" s="216">
        <f>ROUND(I225*H225,2)</f>
        <v>0</v>
      </c>
      <c r="K225" s="212" t="s">
        <v>121</v>
      </c>
      <c r="L225" s="43"/>
      <c r="M225" s="257" t="s">
        <v>1</v>
      </c>
      <c r="N225" s="258" t="s">
        <v>42</v>
      </c>
      <c r="O225" s="259"/>
      <c r="P225" s="260">
        <f>O225*H225</f>
        <v>0</v>
      </c>
      <c r="Q225" s="260">
        <v>0</v>
      </c>
      <c r="R225" s="260">
        <f>Q225*H225</f>
        <v>0</v>
      </c>
      <c r="S225" s="260">
        <v>0</v>
      </c>
      <c r="T225" s="26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1" t="s">
        <v>333</v>
      </c>
      <c r="AT225" s="221" t="s">
        <v>117</v>
      </c>
      <c r="AU225" s="221" t="s">
        <v>84</v>
      </c>
      <c r="AY225" s="16" t="s">
        <v>114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6" t="s">
        <v>82</v>
      </c>
      <c r="BK225" s="222">
        <f>ROUND(I225*H225,2)</f>
        <v>0</v>
      </c>
      <c r="BL225" s="16" t="s">
        <v>333</v>
      </c>
      <c r="BM225" s="221" t="s">
        <v>447</v>
      </c>
    </row>
    <row r="226" s="2" customFormat="1" ht="6.96" customHeight="1">
      <c r="A226" s="37"/>
      <c r="B226" s="65"/>
      <c r="C226" s="66"/>
      <c r="D226" s="66"/>
      <c r="E226" s="66"/>
      <c r="F226" s="66"/>
      <c r="G226" s="66"/>
      <c r="H226" s="66"/>
      <c r="I226" s="66"/>
      <c r="J226" s="66"/>
      <c r="K226" s="66"/>
      <c r="L226" s="43"/>
      <c r="M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</row>
  </sheetData>
  <sheetProtection sheet="1" autoFilter="0" formatColumns="0" formatRows="0" objects="1" scenarios="1" spinCount="100000" saltValue="/rxQz3/HOH80CHCGBqe9/mdZyx/yEE8sbETvWGmXQK82R76+Utw2jeI55k5cTUfDeqmiHmg78M/AF6NsLrpAPw==" hashValue="q+8n+c7YawYsD790SDxqDluF/5RzYi+fYNB2RyX/LlOTtQ2Pvoy9NeAVN8ZMceWsb8ZJN84kT7P7uSFFwG/Hkg==" algorithmName="SHA-512" password="CC35"/>
  <autoFilter ref="C119:K225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DESKTOP-RM3BDMS\000</dc:creator>
  <cp:lastModifiedBy>DESKTOP-RM3BDMS\000</cp:lastModifiedBy>
  <dcterms:created xsi:type="dcterms:W3CDTF">2023-09-05T06:52:03Z</dcterms:created>
  <dcterms:modified xsi:type="dcterms:W3CDTF">2023-09-05T06:52:05Z</dcterms:modified>
</cp:coreProperties>
</file>